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35" windowWidth="21840" windowHeight="11715" activeTab="5"/>
  </bookViews>
  <sheets>
    <sheet name="Jan 17" sheetId="4" r:id="rId1"/>
    <sheet name="Fev 17" sheetId="5" r:id="rId2"/>
    <sheet name="Mar 17" sheetId="6" r:id="rId3"/>
    <sheet name="Abr 17" sheetId="7" r:id="rId4"/>
    <sheet name="Mai 17" sheetId="8" r:id="rId5"/>
    <sheet name="Jul 17" sheetId="9" r:id="rId6"/>
  </sheets>
  <calcPr calcId="145621"/>
</workbook>
</file>

<file path=xl/calcChain.xml><?xml version="1.0" encoding="utf-8"?>
<calcChain xmlns="http://schemas.openxmlformats.org/spreadsheetml/2006/main">
  <c r="J26" i="9"/>
  <c r="I26"/>
  <c r="H26"/>
  <c r="G26"/>
  <c r="F26"/>
  <c r="E26"/>
  <c r="D26"/>
  <c r="C26"/>
  <c r="B26"/>
  <c r="K25"/>
  <c r="L25" s="1"/>
  <c r="M25" s="1"/>
  <c r="K24"/>
  <c r="L24" s="1"/>
  <c r="M24" s="1"/>
  <c r="K23"/>
  <c r="L23" s="1"/>
  <c r="M23" s="1"/>
  <c r="K22"/>
  <c r="L22" s="1"/>
  <c r="M22" s="1"/>
  <c r="K21"/>
  <c r="L21" s="1"/>
  <c r="M21" s="1"/>
  <c r="K20"/>
  <c r="L20" s="1"/>
  <c r="M20" s="1"/>
  <c r="K19"/>
  <c r="L19" s="1"/>
  <c r="M19" s="1"/>
  <c r="K18"/>
  <c r="L18" s="1"/>
  <c r="M18" s="1"/>
  <c r="K17"/>
  <c r="L17" s="1"/>
  <c r="M17" s="1"/>
  <c r="K16"/>
  <c r="L16" s="1"/>
  <c r="M16" s="1"/>
  <c r="K15"/>
  <c r="L15" s="1"/>
  <c r="M15" s="1"/>
  <c r="K14"/>
  <c r="L14" s="1"/>
  <c r="M14" s="1"/>
  <c r="K13"/>
  <c r="L13" s="1"/>
  <c r="M13" s="1"/>
  <c r="K12"/>
  <c r="L12" s="1"/>
  <c r="M12" s="1"/>
  <c r="K11"/>
  <c r="L11" s="1"/>
  <c r="M11" s="1"/>
  <c r="K10"/>
  <c r="L10" s="1"/>
  <c r="M10" s="1"/>
  <c r="K9"/>
  <c r="L9" s="1"/>
  <c r="M9" s="1"/>
  <c r="K8"/>
  <c r="L8" s="1"/>
  <c r="M8" s="1"/>
  <c r="K7"/>
  <c r="L7" s="1"/>
  <c r="M7" s="1"/>
  <c r="K6"/>
  <c r="L6" s="1"/>
  <c r="M6" s="1"/>
  <c r="K5"/>
  <c r="L5" s="1"/>
  <c r="M5" s="1"/>
  <c r="K4"/>
  <c r="L4" s="1"/>
  <c r="K25" i="8"/>
  <c r="L25" s="1"/>
  <c r="M25" s="1"/>
  <c r="K24"/>
  <c r="L24" s="1"/>
  <c r="M24" s="1"/>
  <c r="K23"/>
  <c r="L23" s="1"/>
  <c r="M23" s="1"/>
  <c r="K22"/>
  <c r="L22" s="1"/>
  <c r="M22" s="1"/>
  <c r="K21"/>
  <c r="L21" s="1"/>
  <c r="M21" s="1"/>
  <c r="K20"/>
  <c r="L20" s="1"/>
  <c r="M20" s="1"/>
  <c r="K19"/>
  <c r="L19" s="1"/>
  <c r="M19" s="1"/>
  <c r="K18"/>
  <c r="L18" s="1"/>
  <c r="M18" s="1"/>
  <c r="K17"/>
  <c r="L17" s="1"/>
  <c r="M17" s="1"/>
  <c r="K16"/>
  <c r="L16" s="1"/>
  <c r="M16" s="1"/>
  <c r="K15"/>
  <c r="L15" s="1"/>
  <c r="M15" s="1"/>
  <c r="K14"/>
  <c r="L14" s="1"/>
  <c r="M14" s="1"/>
  <c r="K13"/>
  <c r="L13" s="1"/>
  <c r="M13" s="1"/>
  <c r="K12"/>
  <c r="L12" s="1"/>
  <c r="M12" s="1"/>
  <c r="K11"/>
  <c r="L11" s="1"/>
  <c r="M11" s="1"/>
  <c r="K10"/>
  <c r="L10" s="1"/>
  <c r="M10" s="1"/>
  <c r="K9"/>
  <c r="L9" s="1"/>
  <c r="M9" s="1"/>
  <c r="K8"/>
  <c r="L8" s="1"/>
  <c r="M8" s="1"/>
  <c r="K7"/>
  <c r="L7" s="1"/>
  <c r="M7" s="1"/>
  <c r="K6"/>
  <c r="L6" s="1"/>
  <c r="M6" s="1"/>
  <c r="K5"/>
  <c r="L5" s="1"/>
  <c r="M5" s="1"/>
  <c r="K4"/>
  <c r="L4" s="1"/>
  <c r="M4" s="1"/>
  <c r="J26"/>
  <c r="I26"/>
  <c r="H26"/>
  <c r="G26"/>
  <c r="F26"/>
  <c r="E26"/>
  <c r="D26"/>
  <c r="C26"/>
  <c r="B26"/>
  <c r="J27" i="5"/>
  <c r="I27"/>
  <c r="H27"/>
  <c r="G27"/>
  <c r="F27"/>
  <c r="E27"/>
  <c r="D27"/>
  <c r="C27"/>
  <c r="B27"/>
  <c r="K26"/>
  <c r="L26" s="1"/>
  <c r="K25"/>
  <c r="L25" s="1"/>
  <c r="K24"/>
  <c r="L24" s="1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30" s="1"/>
  <c r="K5"/>
  <c r="K29" l="1"/>
  <c r="C31" s="1"/>
  <c r="D31" s="1"/>
  <c r="K29" i="9"/>
  <c r="C31" s="1"/>
  <c r="D31" s="1"/>
  <c r="K28"/>
  <c r="C30" s="1"/>
  <c r="D30" s="1"/>
  <c r="M4"/>
  <c r="K29" i="8"/>
  <c r="C31" s="1"/>
  <c r="D31" s="1"/>
  <c r="K28"/>
  <c r="C30" s="1"/>
  <c r="D30" s="1"/>
  <c r="C32" i="5"/>
  <c r="D32" s="1"/>
  <c r="K31" l="1"/>
  <c r="K30" i="9"/>
  <c r="K30" i="8"/>
  <c r="J27" i="6"/>
  <c r="I27"/>
  <c r="H27"/>
  <c r="G27"/>
  <c r="F27"/>
  <c r="E27"/>
  <c r="D27"/>
  <c r="C27"/>
  <c r="B27"/>
  <c r="K26"/>
  <c r="L26" s="1"/>
  <c r="M26" s="1"/>
  <c r="K25"/>
  <c r="L25" s="1"/>
  <c r="M25" s="1"/>
  <c r="K24"/>
  <c r="L24" s="1"/>
  <c r="M24" s="1"/>
  <c r="K23"/>
  <c r="L23" s="1"/>
  <c r="M23" s="1"/>
  <c r="K22"/>
  <c r="L22" s="1"/>
  <c r="M22" s="1"/>
  <c r="K21"/>
  <c r="L21" s="1"/>
  <c r="M21" s="1"/>
  <c r="K20"/>
  <c r="L20" s="1"/>
  <c r="M20" s="1"/>
  <c r="K19"/>
  <c r="L19" s="1"/>
  <c r="M19" s="1"/>
  <c r="K18"/>
  <c r="L18" s="1"/>
  <c r="M18" s="1"/>
  <c r="L17"/>
  <c r="M17" s="1"/>
  <c r="K17"/>
  <c r="K16"/>
  <c r="L16" s="1"/>
  <c r="M16" s="1"/>
  <c r="K15"/>
  <c r="L15" s="1"/>
  <c r="M15" s="1"/>
  <c r="K14"/>
  <c r="L14" s="1"/>
  <c r="M14" s="1"/>
  <c r="L13"/>
  <c r="M13" s="1"/>
  <c r="K13"/>
  <c r="K12"/>
  <c r="L12" s="1"/>
  <c r="M12" s="1"/>
  <c r="K11"/>
  <c r="L11" s="1"/>
  <c r="M11" s="1"/>
  <c r="K10"/>
  <c r="L10" s="1"/>
  <c r="M10" s="1"/>
  <c r="K9"/>
  <c r="L9" s="1"/>
  <c r="M9" s="1"/>
  <c r="K8"/>
  <c r="L8" s="1"/>
  <c r="M8" s="1"/>
  <c r="K7"/>
  <c r="L7" s="1"/>
  <c r="M7" s="1"/>
  <c r="K6"/>
  <c r="L6" s="1"/>
  <c r="M6" s="1"/>
  <c r="K5"/>
  <c r="K29" s="1"/>
  <c r="C31" s="1"/>
  <c r="D31" s="1"/>
  <c r="L5" l="1"/>
  <c r="K30" l="1"/>
  <c r="M5"/>
  <c r="C32" l="1"/>
  <c r="D32" s="1"/>
  <c r="K31"/>
  <c r="M26" i="5" l="1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 l="1"/>
  <c r="J27" i="7" l="1"/>
  <c r="I27"/>
  <c r="H27"/>
  <c r="G27"/>
  <c r="F27"/>
  <c r="E27"/>
  <c r="D27"/>
  <c r="C27"/>
  <c r="B27"/>
  <c r="K26"/>
  <c r="L26" s="1"/>
  <c r="M26" s="1"/>
  <c r="K25"/>
  <c r="L25" s="1"/>
  <c r="M25" s="1"/>
  <c r="K24"/>
  <c r="L24" s="1"/>
  <c r="M24" s="1"/>
  <c r="K23"/>
  <c r="L23" s="1"/>
  <c r="M23" s="1"/>
  <c r="K22"/>
  <c r="L22" s="1"/>
  <c r="M22" s="1"/>
  <c r="K21"/>
  <c r="L21" s="1"/>
  <c r="M21" s="1"/>
  <c r="K20"/>
  <c r="L20" s="1"/>
  <c r="M20" s="1"/>
  <c r="K19"/>
  <c r="L19" s="1"/>
  <c r="M19" s="1"/>
  <c r="K18"/>
  <c r="L18" s="1"/>
  <c r="M18" s="1"/>
  <c r="K17"/>
  <c r="L17" s="1"/>
  <c r="M17" s="1"/>
  <c r="K16"/>
  <c r="L16" s="1"/>
  <c r="M16" s="1"/>
  <c r="K15"/>
  <c r="L15" s="1"/>
  <c r="M15" s="1"/>
  <c r="K14"/>
  <c r="L14" s="1"/>
  <c r="M14" s="1"/>
  <c r="K13"/>
  <c r="L13" s="1"/>
  <c r="M13" s="1"/>
  <c r="K12"/>
  <c r="L12" s="1"/>
  <c r="M12" s="1"/>
  <c r="K11"/>
  <c r="L11" s="1"/>
  <c r="M11" s="1"/>
  <c r="K10"/>
  <c r="L10" s="1"/>
  <c r="M10" s="1"/>
  <c r="K9"/>
  <c r="L9" s="1"/>
  <c r="M9" s="1"/>
  <c r="K8"/>
  <c r="L8" s="1"/>
  <c r="M8" s="1"/>
  <c r="K7"/>
  <c r="L7" s="1"/>
  <c r="M7" s="1"/>
  <c r="K6"/>
  <c r="L6" s="1"/>
  <c r="M6" s="1"/>
  <c r="K5"/>
  <c r="L5" s="1"/>
  <c r="J27" i="4"/>
  <c r="I27"/>
  <c r="H27"/>
  <c r="G27"/>
  <c r="F27"/>
  <c r="E27"/>
  <c r="D27"/>
  <c r="C27"/>
  <c r="B27"/>
  <c r="K26"/>
  <c r="L26" s="1"/>
  <c r="M26" s="1"/>
  <c r="K25"/>
  <c r="L25" s="1"/>
  <c r="M25" s="1"/>
  <c r="K24"/>
  <c r="L24" s="1"/>
  <c r="M24" s="1"/>
  <c r="L23"/>
  <c r="M23" s="1"/>
  <c r="K23"/>
  <c r="K22"/>
  <c r="L22" s="1"/>
  <c r="M22" s="1"/>
  <c r="K21"/>
  <c r="L21" s="1"/>
  <c r="M21" s="1"/>
  <c r="K20"/>
  <c r="L20" s="1"/>
  <c r="M20" s="1"/>
  <c r="L19"/>
  <c r="M19" s="1"/>
  <c r="K19"/>
  <c r="K18"/>
  <c r="L18" s="1"/>
  <c r="M18" s="1"/>
  <c r="K17"/>
  <c r="L17" s="1"/>
  <c r="M17" s="1"/>
  <c r="K16"/>
  <c r="L16" s="1"/>
  <c r="M16" s="1"/>
  <c r="L15"/>
  <c r="M15" s="1"/>
  <c r="K15"/>
  <c r="K14"/>
  <c r="L14" s="1"/>
  <c r="M14" s="1"/>
  <c r="K13"/>
  <c r="L13" s="1"/>
  <c r="M13" s="1"/>
  <c r="K12"/>
  <c r="L12" s="1"/>
  <c r="M12" s="1"/>
  <c r="L11"/>
  <c r="M11" s="1"/>
  <c r="K11"/>
  <c r="K10"/>
  <c r="L10" s="1"/>
  <c r="M10" s="1"/>
  <c r="K9"/>
  <c r="L9" s="1"/>
  <c r="M9" s="1"/>
  <c r="K8"/>
  <c r="L8" s="1"/>
  <c r="M8" s="1"/>
  <c r="L7"/>
  <c r="M7" s="1"/>
  <c r="K7"/>
  <c r="K6"/>
  <c r="L6" s="1"/>
  <c r="M6" s="1"/>
  <c r="K5"/>
  <c r="L5" s="1"/>
  <c r="K30" s="1"/>
  <c r="K30" i="7" l="1"/>
  <c r="C32" s="1"/>
  <c r="D32" s="1"/>
  <c r="K29"/>
  <c r="C31" s="1"/>
  <c r="D31" s="1"/>
  <c r="M5"/>
  <c r="C32" i="4"/>
  <c r="D32" s="1"/>
  <c r="K29"/>
  <c r="C31" s="1"/>
  <c r="D31" s="1"/>
  <c r="M5"/>
  <c r="K31" i="7" l="1"/>
  <c r="K31" i="4"/>
</calcChain>
</file>

<file path=xl/sharedStrings.xml><?xml version="1.0" encoding="utf-8"?>
<sst xmlns="http://schemas.openxmlformats.org/spreadsheetml/2006/main" count="318" uniqueCount="63">
  <si>
    <t>ANGELONI</t>
  </si>
  <si>
    <t>COMPER</t>
  </si>
  <si>
    <t>XANDE</t>
  </si>
  <si>
    <t>MAXXI</t>
  </si>
  <si>
    <t>KOCH</t>
  </si>
  <si>
    <t>AÇUCAR – Kg</t>
  </si>
  <si>
    <t>ARROZ – Kg</t>
  </si>
  <si>
    <t>FARINHA DE TRIGO – Kg</t>
  </si>
  <si>
    <t xml:space="preserve">FEIJÃO – Kg </t>
  </si>
  <si>
    <t>BANANA CATURRA – Kg</t>
  </si>
  <si>
    <t xml:space="preserve">BATATA LAVADA - Kg </t>
  </si>
  <si>
    <t xml:space="preserve">CEBOLA – Kg </t>
  </si>
  <si>
    <t>TOMATE – Kg</t>
  </si>
  <si>
    <t>MARGARINA – 500 Gr</t>
  </si>
  <si>
    <t>MACARRÃO – 500 Gr</t>
  </si>
  <si>
    <t>ÓLEO SOJA – 900 Ml</t>
  </si>
  <si>
    <t xml:space="preserve">PÃO FRANCÊS – Kg </t>
  </si>
  <si>
    <t>SABÃO EM PÓ – Kg</t>
  </si>
  <si>
    <t>DESINFETANTE – 500 Ml</t>
  </si>
  <si>
    <t>PASTA DE DENTE – 90 Gr</t>
  </si>
  <si>
    <t>SABONETE – 90 GR</t>
  </si>
  <si>
    <t>Menor valor</t>
  </si>
  <si>
    <t>Maior Valor</t>
  </si>
  <si>
    <t>%</t>
  </si>
  <si>
    <t xml:space="preserve">Valor total da compra: </t>
  </si>
  <si>
    <t xml:space="preserve">Variação </t>
  </si>
  <si>
    <t>Obs: Os produtos pesquisados são o de menor preço encontrado no estabelecimento, sem considerar a marca do produto</t>
  </si>
  <si>
    <t>ATACADÃO</t>
  </si>
  <si>
    <t>BISTEK</t>
  </si>
  <si>
    <t>FORT</t>
  </si>
  <si>
    <t>OVOS - Dúzia</t>
  </si>
  <si>
    <t>CAFÉ – 500g</t>
  </si>
  <si>
    <t>CARNE (Patinho) - Kg</t>
  </si>
  <si>
    <t>Comparação com o mês anterior</t>
  </si>
  <si>
    <t>Variação</t>
  </si>
  <si>
    <t xml:space="preserve">LEITE – LITRO </t>
  </si>
  <si>
    <t>de ANGELINA</t>
  </si>
  <si>
    <t>SUPERMERCADOS</t>
  </si>
  <si>
    <t>PRODUTOS</t>
  </si>
  <si>
    <t>PAPEL. HIG. 4 rolos – 30Mts</t>
  </si>
  <si>
    <t>maior valor</t>
  </si>
  <si>
    <t>menor valor</t>
  </si>
  <si>
    <t>Soma total dos itens menor valor</t>
  </si>
  <si>
    <t>Soma total dos itens maior valor</t>
  </si>
  <si>
    <t>Soma dos itens</t>
  </si>
  <si>
    <t>n/d = Não disponível</t>
  </si>
  <si>
    <t>n/d</t>
  </si>
  <si>
    <t>Pesquisa realizada nos dias 04 e 05/04/2017</t>
  </si>
  <si>
    <t>SPECIALE</t>
  </si>
  <si>
    <t>-</t>
  </si>
  <si>
    <t>Pesquisa de Preços da Cesta Básica - ano 2017</t>
  </si>
  <si>
    <t>Pesquisa realizada nos dias 03/01 a 04/01/2017</t>
  </si>
  <si>
    <t>SABÃO BARRA – 1 kg (5unid)</t>
  </si>
  <si>
    <t>SPECIALLE</t>
  </si>
  <si>
    <t>Pesquisa realizada nos dias 01/02 e 02/01/2017</t>
  </si>
  <si>
    <t>Pesquisa realizada nos dias 02 a 03/3/2017</t>
  </si>
  <si>
    <t>PROCON/ITAJAÍ - Pesquisa de Preços da Cesta Básica - abril/2017</t>
  </si>
  <si>
    <t>PROCON/ITAJAÍ - Pesquisa de Preços da Cesta Básica - maio/2017</t>
  </si>
  <si>
    <t>Pesquisa realizada nos dias 02 e 03/05/2017</t>
  </si>
  <si>
    <t>PAPEL HIGIÊNCO (Pct)</t>
  </si>
  <si>
    <t>PAPEL HIGIÊNCO (4x30m)</t>
  </si>
  <si>
    <t>PROCON/ITAJAÍ - Pesquisa de Preços da Cesta Básica - Julho/2017</t>
  </si>
  <si>
    <t>Pesquisa realizada nos dias 03 e 04/07/2017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</si>
</sst>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2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b/>
      <sz val="9.5"/>
      <name val="Calibri"/>
      <family val="2"/>
      <scheme val="minor"/>
    </font>
    <font>
      <sz val="9.5"/>
      <color theme="1"/>
      <name val="Arial"/>
      <family val="2"/>
    </font>
    <font>
      <sz val="9.5"/>
      <name val="Arial"/>
      <family val="2"/>
    </font>
    <font>
      <sz val="9.5"/>
      <color rgb="FF000000"/>
      <name val="Arial"/>
      <family val="2"/>
    </font>
    <font>
      <b/>
      <sz val="1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ABAA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8D8D8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9" fontId="7" fillId="0" borderId="0" applyFont="0" applyFill="0" applyBorder="0" applyAlignment="0" applyProtection="0"/>
  </cellStyleXfs>
  <cellXfs count="357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9" fillId="4" borderId="10" xfId="0" applyNumberFormat="1" applyFont="1" applyFill="1" applyBorder="1"/>
    <xf numFmtId="2" fontId="11" fillId="4" borderId="10" xfId="2" applyNumberFormat="1" applyFont="1" applyFill="1" applyBorder="1"/>
    <xf numFmtId="0" fontId="11" fillId="6" borderId="7" xfId="1" applyFont="1" applyFill="1" applyBorder="1"/>
    <xf numFmtId="0" fontId="11" fillId="6" borderId="8" xfId="1" applyFont="1" applyFill="1" applyBorder="1"/>
    <xf numFmtId="164" fontId="12" fillId="6" borderId="5" xfId="1" applyNumberFormat="1" applyFont="1" applyFill="1" applyBorder="1"/>
    <xf numFmtId="0" fontId="14" fillId="4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2" fontId="9" fillId="4" borderId="11" xfId="0" applyNumberFormat="1" applyFont="1" applyFill="1" applyBorder="1"/>
    <xf numFmtId="2" fontId="9" fillId="4" borderId="17" xfId="0" applyNumberFormat="1" applyFont="1" applyFill="1" applyBorder="1"/>
    <xf numFmtId="2" fontId="9" fillId="4" borderId="5" xfId="0" applyNumberFormat="1" applyFont="1" applyFill="1" applyBorder="1"/>
    <xf numFmtId="164" fontId="0" fillId="0" borderId="15" xfId="0" applyNumberFormat="1" applyBorder="1"/>
    <xf numFmtId="9" fontId="0" fillId="0" borderId="18" xfId="3" applyFont="1" applyBorder="1"/>
    <xf numFmtId="164" fontId="0" fillId="0" borderId="20" xfId="0" applyNumberFormat="1" applyBorder="1"/>
    <xf numFmtId="9" fontId="0" fillId="0" borderId="16" xfId="3" applyFont="1" applyBorder="1"/>
    <xf numFmtId="0" fontId="6" fillId="0" borderId="5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3" xfId="0" applyFont="1" applyBorder="1" applyAlignment="1">
      <alignment horizontal="center" vertical="center"/>
    </xf>
    <xf numFmtId="17" fontId="8" fillId="5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7" borderId="2" xfId="1" applyFont="1" applyFill="1" applyBorder="1" applyAlignment="1">
      <alignment horizontal="center" vertical="center"/>
    </xf>
    <xf numFmtId="164" fontId="16" fillId="4" borderId="2" xfId="0" applyNumberFormat="1" applyFont="1" applyFill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64" fontId="16" fillId="4" borderId="5" xfId="0" applyNumberFormat="1" applyFont="1" applyFill="1" applyBorder="1" applyAlignment="1">
      <alignment horizontal="center"/>
    </xf>
    <xf numFmtId="164" fontId="16" fillId="0" borderId="8" xfId="0" applyNumberFormat="1" applyFont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164" fontId="0" fillId="5" borderId="20" xfId="0" applyNumberFormat="1" applyFill="1" applyBorder="1"/>
    <xf numFmtId="164" fontId="0" fillId="5" borderId="15" xfId="0" applyNumberFormat="1" applyFill="1" applyBorder="1"/>
    <xf numFmtId="10" fontId="2" fillId="0" borderId="0" xfId="0" applyNumberFormat="1" applyFont="1"/>
    <xf numFmtId="2" fontId="9" fillId="4" borderId="10" xfId="2" applyNumberFormat="1" applyFont="1" applyFill="1" applyBorder="1"/>
    <xf numFmtId="2" fontId="3" fillId="4" borderId="13" xfId="0" applyNumberFormat="1" applyFont="1" applyFill="1" applyBorder="1" applyAlignment="1">
      <alignment horizontal="center" vertical="center"/>
    </xf>
    <xf numFmtId="2" fontId="3" fillId="4" borderId="14" xfId="0" applyNumberFormat="1" applyFont="1" applyFill="1" applyBorder="1" applyAlignment="1">
      <alignment horizontal="center" vertical="center"/>
    </xf>
    <xf numFmtId="2" fontId="3" fillId="4" borderId="15" xfId="0" applyNumberFormat="1" applyFont="1" applyFill="1" applyBorder="1" applyAlignment="1">
      <alignment horizontal="center" vertical="center"/>
    </xf>
    <xf numFmtId="0" fontId="13" fillId="9" borderId="12" xfId="1" applyFont="1" applyFill="1" applyBorder="1" applyAlignment="1">
      <alignment horizontal="center" vertical="center" wrapText="1"/>
    </xf>
    <xf numFmtId="0" fontId="13" fillId="10" borderId="12" xfId="2" applyFont="1" applyFill="1" applyBorder="1" applyAlignment="1">
      <alignment horizontal="center" vertical="center" wrapText="1"/>
    </xf>
    <xf numFmtId="0" fontId="11" fillId="10" borderId="9" xfId="2" applyFont="1" applyFill="1" applyBorder="1"/>
    <xf numFmtId="0" fontId="11" fillId="10" borderId="6" xfId="2" applyFont="1" applyFill="1" applyBorder="1"/>
    <xf numFmtId="164" fontId="12" fillId="10" borderId="3" xfId="2" applyNumberFormat="1" applyFont="1" applyFill="1" applyBorder="1"/>
    <xf numFmtId="0" fontId="11" fillId="10" borderId="13" xfId="2" applyFont="1" applyFill="1" applyBorder="1" applyAlignment="1">
      <alignment horizontal="center" vertical="center"/>
    </xf>
    <xf numFmtId="2" fontId="9" fillId="4" borderId="17" xfId="2" applyNumberFormat="1" applyFont="1" applyFill="1" applyBorder="1"/>
    <xf numFmtId="2" fontId="15" fillId="10" borderId="14" xfId="0" applyNumberFormat="1" applyFont="1" applyFill="1" applyBorder="1" applyAlignment="1">
      <alignment horizontal="center" vertical="center"/>
    </xf>
    <xf numFmtId="2" fontId="15" fillId="10" borderId="14" xfId="2" applyNumberFormat="1" applyFont="1" applyFill="1" applyBorder="1" applyAlignment="1">
      <alignment horizontal="center" vertical="center"/>
    </xf>
    <xf numFmtId="2" fontId="15" fillId="10" borderId="14" xfId="1" applyNumberFormat="1" applyFont="1" applyFill="1" applyBorder="1" applyAlignment="1">
      <alignment horizontal="center" vertical="center"/>
    </xf>
    <xf numFmtId="2" fontId="15" fillId="10" borderId="14" xfId="2" applyNumberFormat="1" applyFont="1" applyFill="1" applyBorder="1" applyAlignment="1">
      <alignment horizontal="center" vertical="center" wrapText="1"/>
    </xf>
    <xf numFmtId="2" fontId="15" fillId="10" borderId="14" xfId="0" applyNumberFormat="1" applyFont="1" applyFill="1" applyBorder="1" applyAlignment="1">
      <alignment horizontal="center" vertical="center" wrapText="1"/>
    </xf>
    <xf numFmtId="2" fontId="15" fillId="10" borderId="15" xfId="2" applyNumberFormat="1" applyFont="1" applyFill="1" applyBorder="1" applyAlignment="1">
      <alignment horizontal="center"/>
    </xf>
    <xf numFmtId="2" fontId="15" fillId="7" borderId="17" xfId="0" applyNumberFormat="1" applyFont="1" applyFill="1" applyBorder="1" applyAlignment="1">
      <alignment horizontal="center" vertical="center"/>
    </xf>
    <xf numFmtId="2" fontId="15" fillId="7" borderId="14" xfId="0" applyNumberFormat="1" applyFont="1" applyFill="1" applyBorder="1" applyAlignment="1">
      <alignment horizontal="center" vertical="center"/>
    </xf>
    <xf numFmtId="2" fontId="15" fillId="7" borderId="14" xfId="1" applyNumberFormat="1" applyFont="1" applyFill="1" applyBorder="1" applyAlignment="1">
      <alignment horizontal="center" vertical="center"/>
    </xf>
    <xf numFmtId="2" fontId="15" fillId="7" borderId="17" xfId="1" applyNumberFormat="1" applyFont="1" applyFill="1" applyBorder="1" applyAlignment="1">
      <alignment horizontal="center" vertical="center"/>
    </xf>
    <xf numFmtId="2" fontId="15" fillId="7" borderId="14" xfId="1" applyNumberFormat="1" applyFont="1" applyFill="1" applyBorder="1" applyAlignment="1">
      <alignment horizontal="center" vertical="center" wrapText="1"/>
    </xf>
    <xf numFmtId="2" fontId="9" fillId="4" borderId="17" xfId="1" applyNumberFormat="1" applyFont="1" applyFill="1" applyBorder="1"/>
    <xf numFmtId="2" fontId="9" fillId="4" borderId="5" xfId="0" applyNumberFormat="1" applyFont="1" applyFill="1" applyBorder="1" applyAlignment="1">
      <alignment horizontal="center" vertical="center"/>
    </xf>
    <xf numFmtId="2" fontId="9" fillId="4" borderId="10" xfId="0" applyNumberFormat="1" applyFont="1" applyFill="1" applyBorder="1" applyAlignment="1">
      <alignment horizontal="center" vertical="center"/>
    </xf>
    <xf numFmtId="2" fontId="15" fillId="0" borderId="14" xfId="1" applyNumberFormat="1" applyFont="1" applyFill="1" applyBorder="1" applyAlignment="1">
      <alignment horizontal="center" vertical="center"/>
    </xf>
    <xf numFmtId="2" fontId="15" fillId="0" borderId="14" xfId="2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/>
    </xf>
    <xf numFmtId="2" fontId="15" fillId="0" borderId="14" xfId="1" applyNumberFormat="1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/>
    </xf>
    <xf numFmtId="2" fontId="15" fillId="0" borderId="14" xfId="2" applyNumberFormat="1" applyFont="1" applyFill="1" applyBorder="1" applyAlignment="1">
      <alignment horizontal="center" vertical="center" wrapText="1"/>
    </xf>
    <xf numFmtId="2" fontId="15" fillId="0" borderId="17" xfId="2" applyNumberFormat="1" applyFont="1" applyFill="1" applyBorder="1" applyAlignment="1">
      <alignment horizontal="center" vertical="center"/>
    </xf>
    <xf numFmtId="2" fontId="15" fillId="0" borderId="17" xfId="1" applyNumberFormat="1" applyFont="1" applyFill="1" applyBorder="1" applyAlignment="1">
      <alignment horizontal="center" vertical="center"/>
    </xf>
    <xf numFmtId="2" fontId="15" fillId="0" borderId="14" xfId="2" applyNumberFormat="1" applyFont="1" applyFill="1" applyBorder="1" applyAlignment="1">
      <alignment horizontal="center"/>
    </xf>
    <xf numFmtId="2" fontId="15" fillId="0" borderId="15" xfId="1" applyNumberFormat="1" applyFont="1" applyFill="1" applyBorder="1" applyAlignment="1">
      <alignment horizontal="center" vertical="center"/>
    </xf>
    <xf numFmtId="2" fontId="15" fillId="0" borderId="15" xfId="2" applyNumberFormat="1" applyFont="1" applyFill="1" applyBorder="1" applyAlignment="1">
      <alignment horizontal="center"/>
    </xf>
    <xf numFmtId="2" fontId="15" fillId="0" borderId="15" xfId="0" applyNumberFormat="1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" vertical="center"/>
    </xf>
    <xf numFmtId="2" fontId="15" fillId="0" borderId="13" xfId="2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 wrapText="1"/>
    </xf>
    <xf numFmtId="2" fontId="15" fillId="0" borderId="13" xfId="2" applyNumberFormat="1" applyFont="1" applyFill="1" applyBorder="1" applyAlignment="1">
      <alignment horizontal="center" vertical="center" wrapText="1"/>
    </xf>
    <xf numFmtId="2" fontId="15" fillId="0" borderId="16" xfId="1" applyNumberFormat="1" applyFont="1" applyFill="1" applyBorder="1" applyAlignment="1">
      <alignment horizontal="center" vertical="center"/>
    </xf>
    <xf numFmtId="2" fontId="15" fillId="10" borderId="13" xfId="2" applyNumberFormat="1" applyFont="1" applyFill="1" applyBorder="1" applyAlignment="1">
      <alignment horizontal="center" vertical="center"/>
    </xf>
    <xf numFmtId="2" fontId="15" fillId="7" borderId="13" xfId="0" applyNumberFormat="1" applyFont="1" applyFill="1" applyBorder="1" applyAlignment="1">
      <alignment horizontal="center" vertical="center" wrapText="1"/>
    </xf>
    <xf numFmtId="2" fontId="15" fillId="7" borderId="17" xfId="2" applyNumberFormat="1" applyFont="1" applyFill="1" applyBorder="1" applyAlignment="1">
      <alignment horizontal="center" vertical="center"/>
    </xf>
    <xf numFmtId="2" fontId="15" fillId="7" borderId="14" xfId="2" applyNumberFormat="1" applyFont="1" applyFill="1" applyBorder="1" applyAlignment="1">
      <alignment horizontal="center" vertical="center" wrapText="1"/>
    </xf>
    <xf numFmtId="2" fontId="17" fillId="4" borderId="17" xfId="1" applyNumberFormat="1" applyFont="1" applyFill="1" applyBorder="1"/>
    <xf numFmtId="2" fontId="15" fillId="7" borderId="18" xfId="1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2" fontId="9" fillId="4" borderId="11" xfId="0" applyNumberFormat="1" applyFont="1" applyFill="1" applyBorder="1" applyAlignment="1">
      <alignment horizontal="center" vertical="center"/>
    </xf>
    <xf numFmtId="2" fontId="9" fillId="4" borderId="17" xfId="0" applyNumberFormat="1" applyFont="1" applyFill="1" applyBorder="1" applyAlignment="1">
      <alignment horizontal="center" vertical="center"/>
    </xf>
    <xf numFmtId="2" fontId="11" fillId="4" borderId="10" xfId="2" applyNumberFormat="1" applyFont="1" applyFill="1" applyBorder="1" applyAlignment="1">
      <alignment horizontal="center" vertical="center"/>
    </xf>
    <xf numFmtId="2" fontId="9" fillId="4" borderId="17" xfId="2" applyNumberFormat="1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0" fontId="19" fillId="0" borderId="0" xfId="0" applyFont="1"/>
    <xf numFmtId="0" fontId="20" fillId="10" borderId="12" xfId="2" applyFont="1" applyFill="1" applyBorder="1" applyAlignment="1">
      <alignment horizontal="center" vertical="center" wrapText="1"/>
    </xf>
    <xf numFmtId="0" fontId="20" fillId="9" borderId="12" xfId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center" vertical="center"/>
    </xf>
    <xf numFmtId="2" fontId="22" fillId="4" borderId="13" xfId="2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 wrapText="1"/>
    </xf>
    <xf numFmtId="2" fontId="22" fillId="7" borderId="13" xfId="0" applyNumberFormat="1" applyFont="1" applyFill="1" applyBorder="1" applyAlignment="1">
      <alignment horizontal="center" vertical="center"/>
    </xf>
    <xf numFmtId="2" fontId="23" fillId="4" borderId="13" xfId="0" applyNumberFormat="1" applyFont="1" applyFill="1" applyBorder="1" applyAlignment="1">
      <alignment horizontal="center" vertical="center" wrapText="1"/>
    </xf>
    <xf numFmtId="2" fontId="22" fillId="10" borderId="13" xfId="2" applyNumberFormat="1" applyFont="1" applyFill="1" applyBorder="1" applyAlignment="1">
      <alignment horizontal="center" vertical="center"/>
    </xf>
    <xf numFmtId="2" fontId="22" fillId="0" borderId="13" xfId="2" applyNumberFormat="1" applyFont="1" applyFill="1" applyBorder="1" applyAlignment="1">
      <alignment horizontal="center" vertical="center" wrapText="1"/>
    </xf>
    <xf numFmtId="2" fontId="22" fillId="0" borderId="16" xfId="1" applyNumberFormat="1" applyFont="1" applyFill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2" fontId="22" fillId="7" borderId="14" xfId="0" applyNumberFormat="1" applyFont="1" applyFill="1" applyBorder="1" applyAlignment="1">
      <alignment horizontal="center" vertical="center"/>
    </xf>
    <xf numFmtId="2" fontId="22" fillId="4" borderId="14" xfId="0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0" borderId="14" xfId="1" applyNumberFormat="1" applyFont="1" applyFill="1" applyBorder="1" applyAlignment="1">
      <alignment horizontal="center" vertical="center"/>
    </xf>
    <xf numFmtId="2" fontId="22" fillId="0" borderId="14" xfId="2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/>
    </xf>
    <xf numFmtId="2" fontId="22" fillId="0" borderId="14" xfId="2" applyNumberFormat="1" applyFont="1" applyFill="1" applyBorder="1" applyAlignment="1">
      <alignment horizontal="center" vertical="center" wrapText="1"/>
    </xf>
    <xf numFmtId="2" fontId="22" fillId="10" borderId="17" xfId="0" applyNumberFormat="1" applyFont="1" applyFill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 vertical="center"/>
    </xf>
    <xf numFmtId="2" fontId="21" fillId="4" borderId="14" xfId="0" applyNumberFormat="1" applyFont="1" applyFill="1" applyBorder="1" applyAlignment="1">
      <alignment horizontal="center" vertical="center"/>
    </xf>
    <xf numFmtId="2" fontId="22" fillId="10" borderId="14" xfId="2" applyNumberFormat="1" applyFont="1" applyFill="1" applyBorder="1" applyAlignment="1">
      <alignment horizontal="center" vertical="center"/>
    </xf>
    <xf numFmtId="2" fontId="22" fillId="4" borderId="17" xfId="0" applyNumberFormat="1" applyFont="1" applyFill="1" applyBorder="1" applyAlignment="1">
      <alignment horizontal="center" vertical="center"/>
    </xf>
    <xf numFmtId="2" fontId="22" fillId="7" borderId="14" xfId="2" applyNumberFormat="1" applyFont="1" applyFill="1" applyBorder="1" applyAlignment="1">
      <alignment horizontal="center" vertical="center"/>
    </xf>
    <xf numFmtId="2" fontId="22" fillId="10" borderId="14" xfId="0" applyNumberFormat="1" applyFont="1" applyFill="1" applyBorder="1" applyAlignment="1">
      <alignment horizontal="center" vertical="center"/>
    </xf>
    <xf numFmtId="2" fontId="22" fillId="4" borderId="14" xfId="1" applyNumberFormat="1" applyFont="1" applyFill="1" applyBorder="1" applyAlignment="1">
      <alignment horizontal="center" vertical="center"/>
    </xf>
    <xf numFmtId="2" fontId="22" fillId="4" borderId="14" xfId="2" applyNumberFormat="1" applyFont="1" applyFill="1" applyBorder="1" applyAlignment="1">
      <alignment horizontal="center" vertical="center"/>
    </xf>
    <xf numFmtId="2" fontId="22" fillId="0" borderId="17" xfId="1" applyNumberFormat="1" applyFont="1" applyFill="1" applyBorder="1" applyAlignment="1">
      <alignment horizontal="center" vertical="center"/>
    </xf>
    <xf numFmtId="2" fontId="22" fillId="7" borderId="17" xfId="1" applyNumberFormat="1" applyFont="1" applyFill="1" applyBorder="1" applyAlignment="1">
      <alignment horizontal="center" vertical="center"/>
    </xf>
    <xf numFmtId="2" fontId="22" fillId="0" borderId="14" xfId="1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2" fontId="22" fillId="7" borderId="14" xfId="1" applyNumberFormat="1" applyFont="1" applyFill="1" applyBorder="1" applyAlignment="1">
      <alignment horizontal="center" vertical="center"/>
    </xf>
    <xf numFmtId="2" fontId="22" fillId="4" borderId="17" xfId="2" applyNumberFormat="1" applyFont="1" applyFill="1" applyBorder="1" applyAlignment="1">
      <alignment horizontal="center" vertical="center"/>
    </xf>
    <xf numFmtId="2" fontId="22" fillId="7" borderId="14" xfId="0" applyNumberFormat="1" applyFont="1" applyFill="1" applyBorder="1" applyAlignment="1">
      <alignment horizontal="center" vertical="center" wrapText="1"/>
    </xf>
    <xf numFmtId="2" fontId="22" fillId="10" borderId="14" xfId="1" applyNumberFormat="1" applyFont="1" applyFill="1" applyBorder="1" applyAlignment="1">
      <alignment horizontal="center" vertical="center"/>
    </xf>
    <xf numFmtId="2" fontId="22" fillId="4" borderId="14" xfId="2" applyNumberFormat="1" applyFont="1" applyFill="1" applyBorder="1" applyAlignment="1">
      <alignment horizontal="center" vertical="center" wrapText="1"/>
    </xf>
    <xf numFmtId="2" fontId="22" fillId="0" borderId="14" xfId="2" applyNumberFormat="1" applyFont="1" applyFill="1" applyBorder="1" applyAlignment="1">
      <alignment horizontal="center"/>
    </xf>
    <xf numFmtId="2" fontId="22" fillId="10" borderId="14" xfId="0" applyNumberFormat="1" applyFont="1" applyFill="1" applyBorder="1" applyAlignment="1">
      <alignment horizontal="center" vertical="center" wrapText="1"/>
    </xf>
    <xf numFmtId="2" fontId="22" fillId="0" borderId="17" xfId="2" applyNumberFormat="1" applyFont="1" applyFill="1" applyBorder="1" applyAlignment="1">
      <alignment horizontal="center" vertical="center"/>
    </xf>
    <xf numFmtId="2" fontId="22" fillId="4" borderId="17" xfId="1" applyNumberFormat="1" applyFont="1" applyFill="1" applyBorder="1" applyAlignment="1">
      <alignment horizontal="center" vertical="center"/>
    </xf>
    <xf numFmtId="2" fontId="22" fillId="7" borderId="14" xfId="1" applyNumberFormat="1" applyFont="1" applyFill="1" applyBorder="1" applyAlignment="1">
      <alignment horizontal="center" vertical="center" wrapText="1"/>
    </xf>
    <xf numFmtId="2" fontId="22" fillId="10" borderId="14" xfId="2" applyNumberFormat="1" applyFont="1" applyFill="1" applyBorder="1" applyAlignment="1">
      <alignment horizontal="center" vertical="center" wrapText="1"/>
    </xf>
    <xf numFmtId="2" fontId="22" fillId="7" borderId="17" xfId="0" applyNumberFormat="1" applyFont="1" applyFill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2" fontId="22" fillId="0" borderId="15" xfId="1" applyNumberFormat="1" applyFont="1" applyFill="1" applyBorder="1" applyAlignment="1">
      <alignment horizontal="center" vertical="center"/>
    </xf>
    <xf numFmtId="2" fontId="22" fillId="0" borderId="15" xfId="2" applyNumberFormat="1" applyFont="1" applyFill="1" applyBorder="1" applyAlignment="1">
      <alignment horizontal="center"/>
    </xf>
    <xf numFmtId="2" fontId="22" fillId="4" borderId="15" xfId="2" applyNumberFormat="1" applyFont="1" applyFill="1" applyBorder="1" applyAlignment="1">
      <alignment horizontal="center"/>
    </xf>
    <xf numFmtId="2" fontId="22" fillId="0" borderId="15" xfId="0" applyNumberFormat="1" applyFont="1" applyFill="1" applyBorder="1" applyAlignment="1">
      <alignment horizontal="center" vertical="center"/>
    </xf>
    <xf numFmtId="2" fontId="22" fillId="10" borderId="15" xfId="0" applyNumberFormat="1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/>
    </xf>
    <xf numFmtId="2" fontId="22" fillId="7" borderId="18" xfId="1" applyNumberFormat="1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vertical="center"/>
    </xf>
    <xf numFmtId="164" fontId="18" fillId="4" borderId="2" xfId="0" applyNumberFormat="1" applyFont="1" applyFill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164" fontId="18" fillId="4" borderId="5" xfId="0" applyNumberFormat="1" applyFont="1" applyFill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64" fontId="18" fillId="0" borderId="5" xfId="0" applyNumberFormat="1" applyFont="1" applyBorder="1" applyAlignment="1">
      <alignment horizontal="center"/>
    </xf>
    <xf numFmtId="0" fontId="16" fillId="5" borderId="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2" fontId="9" fillId="4" borderId="11" xfId="0" applyNumberFormat="1" applyFont="1" applyFill="1" applyBorder="1" applyAlignment="1">
      <alignment horizontal="right" vertical="center"/>
    </xf>
    <xf numFmtId="2" fontId="9" fillId="4" borderId="17" xfId="0" applyNumberFormat="1" applyFont="1" applyFill="1" applyBorder="1" applyAlignment="1">
      <alignment horizontal="right" vertical="center"/>
    </xf>
    <xf numFmtId="2" fontId="9" fillId="4" borderId="10" xfId="0" applyNumberFormat="1" applyFont="1" applyFill="1" applyBorder="1" applyAlignment="1">
      <alignment horizontal="right" vertical="center"/>
    </xf>
    <xf numFmtId="2" fontId="11" fillId="4" borderId="10" xfId="2" applyNumberFormat="1" applyFont="1" applyFill="1" applyBorder="1" applyAlignment="1">
      <alignment horizontal="right" vertical="center"/>
    </xf>
    <xf numFmtId="2" fontId="9" fillId="4" borderId="17" xfId="2" applyNumberFormat="1" applyFont="1" applyFill="1" applyBorder="1" applyAlignment="1">
      <alignment horizontal="right" vertical="center"/>
    </xf>
    <xf numFmtId="2" fontId="9" fillId="4" borderId="10" xfId="2" applyNumberFormat="1" applyFont="1" applyFill="1" applyBorder="1" applyAlignment="1">
      <alignment horizontal="right" vertical="center"/>
    </xf>
    <xf numFmtId="2" fontId="17" fillId="4" borderId="17" xfId="1" applyNumberFormat="1" applyFont="1" applyFill="1" applyBorder="1" applyAlignment="1">
      <alignment horizontal="right" vertical="center"/>
    </xf>
    <xf numFmtId="2" fontId="9" fillId="4" borderId="5" xfId="0" applyNumberFormat="1" applyFont="1" applyFill="1" applyBorder="1" applyAlignment="1">
      <alignment horizontal="right" vertical="center"/>
    </xf>
    <xf numFmtId="0" fontId="0" fillId="0" borderId="0" xfId="0" applyFont="1"/>
    <xf numFmtId="0" fontId="2" fillId="5" borderId="7" xfId="0" applyFont="1" applyFill="1" applyBorder="1" applyAlignment="1">
      <alignment vertical="center"/>
    </xf>
    <xf numFmtId="2" fontId="15" fillId="5" borderId="13" xfId="0" applyNumberFormat="1" applyFont="1" applyFill="1" applyBorder="1" applyAlignment="1">
      <alignment horizontal="center" vertical="center"/>
    </xf>
    <xf numFmtId="2" fontId="15" fillId="5" borderId="14" xfId="0" applyNumberFormat="1" applyFont="1" applyFill="1" applyBorder="1" applyAlignment="1">
      <alignment horizontal="center" vertical="center"/>
    </xf>
    <xf numFmtId="2" fontId="15" fillId="5" borderId="14" xfId="2" applyNumberFormat="1" applyFont="1" applyFill="1" applyBorder="1" applyAlignment="1">
      <alignment horizontal="center" vertical="center"/>
    </xf>
    <xf numFmtId="2" fontId="15" fillId="5" borderId="14" xfId="1" applyNumberFormat="1" applyFont="1" applyFill="1" applyBorder="1" applyAlignment="1">
      <alignment horizontal="center" vertical="center"/>
    </xf>
    <xf numFmtId="164" fontId="16" fillId="5" borderId="2" xfId="0" applyNumberFormat="1" applyFont="1" applyFill="1" applyBorder="1" applyAlignment="1">
      <alignment horizontal="center"/>
    </xf>
    <xf numFmtId="2" fontId="15" fillId="5" borderId="13" xfId="0" applyNumberFormat="1" applyFont="1" applyFill="1" applyBorder="1" applyAlignment="1">
      <alignment horizontal="center" vertical="center" wrapText="1"/>
    </xf>
    <xf numFmtId="2" fontId="15" fillId="5" borderId="14" xfId="0" applyNumberFormat="1" applyFont="1" applyFill="1" applyBorder="1" applyAlignment="1">
      <alignment horizontal="center" vertical="center" wrapText="1"/>
    </xf>
    <xf numFmtId="2" fontId="15" fillId="5" borderId="14" xfId="2" applyNumberFormat="1" applyFont="1" applyFill="1" applyBorder="1" applyAlignment="1">
      <alignment horizontal="center" vertical="center" wrapText="1"/>
    </xf>
    <xf numFmtId="2" fontId="15" fillId="5" borderId="14" xfId="1" applyNumberFormat="1" applyFont="1" applyFill="1" applyBorder="1" applyAlignment="1">
      <alignment horizontal="center" vertical="center" wrapText="1"/>
    </xf>
    <xf numFmtId="2" fontId="15" fillId="5" borderId="15" xfId="2" applyNumberFormat="1" applyFont="1" applyFill="1" applyBorder="1" applyAlignment="1">
      <alignment horizontal="center"/>
    </xf>
    <xf numFmtId="2" fontId="15" fillId="5" borderId="15" xfId="0" applyNumberFormat="1" applyFont="1" applyFill="1" applyBorder="1" applyAlignment="1">
      <alignment horizontal="center" vertical="center"/>
    </xf>
    <xf numFmtId="164" fontId="16" fillId="5" borderId="1" xfId="0" applyNumberFormat="1" applyFont="1" applyFill="1" applyBorder="1" applyAlignment="1">
      <alignment horizontal="center"/>
    </xf>
    <xf numFmtId="2" fontId="15" fillId="5" borderId="13" xfId="2" applyNumberFormat="1" applyFont="1" applyFill="1" applyBorder="1" applyAlignment="1">
      <alignment horizontal="center" vertical="center"/>
    </xf>
    <xf numFmtId="2" fontId="15" fillId="5" borderId="15" xfId="0" applyNumberFormat="1" applyFont="1" applyFill="1" applyBorder="1" applyAlignment="1">
      <alignment horizontal="center"/>
    </xf>
    <xf numFmtId="164" fontId="16" fillId="5" borderId="8" xfId="0" applyNumberFormat="1" applyFont="1" applyFill="1" applyBorder="1" applyAlignment="1">
      <alignment horizontal="center"/>
    </xf>
    <xf numFmtId="2" fontId="15" fillId="5" borderId="16" xfId="1" applyNumberFormat="1" applyFont="1" applyFill="1" applyBorder="1" applyAlignment="1">
      <alignment horizontal="center" vertical="center"/>
    </xf>
    <xf numFmtId="2" fontId="15" fillId="5" borderId="17" xfId="0" applyNumberFormat="1" applyFont="1" applyFill="1" applyBorder="1" applyAlignment="1">
      <alignment horizontal="center" vertical="center"/>
    </xf>
    <xf numFmtId="2" fontId="15" fillId="5" borderId="17" xfId="1" applyNumberFormat="1" applyFont="1" applyFill="1" applyBorder="1" applyAlignment="1">
      <alignment horizontal="center" vertical="center"/>
    </xf>
    <xf numFmtId="2" fontId="15" fillId="5" borderId="17" xfId="2" applyNumberFormat="1" applyFont="1" applyFill="1" applyBorder="1" applyAlignment="1">
      <alignment horizontal="center" vertical="center"/>
    </xf>
    <xf numFmtId="2" fontId="15" fillId="5" borderId="18" xfId="1" applyNumberFormat="1" applyFont="1" applyFill="1" applyBorder="1" applyAlignment="1">
      <alignment horizontal="center" vertical="center"/>
    </xf>
    <xf numFmtId="164" fontId="16" fillId="5" borderId="5" xfId="0" applyNumberFormat="1" applyFont="1" applyFill="1" applyBorder="1" applyAlignment="1">
      <alignment horizontal="center"/>
    </xf>
    <xf numFmtId="2" fontId="24" fillId="10" borderId="13" xfId="0" applyNumberFormat="1" applyFont="1" applyFill="1" applyBorder="1" applyAlignment="1">
      <alignment horizontal="center" vertical="center" wrapText="1"/>
    </xf>
    <xf numFmtId="2" fontId="24" fillId="10" borderId="17" xfId="0" applyNumberFormat="1" applyFont="1" applyFill="1" applyBorder="1" applyAlignment="1">
      <alignment horizontal="center" vertical="center"/>
    </xf>
    <xf numFmtId="2" fontId="24" fillId="10" borderId="14" xfId="0" applyNumberFormat="1" applyFont="1" applyFill="1" applyBorder="1" applyAlignment="1">
      <alignment horizontal="center" vertical="center" wrapText="1"/>
    </xf>
    <xf numFmtId="2" fontId="24" fillId="10" borderId="14" xfId="0" applyNumberFormat="1" applyFont="1" applyFill="1" applyBorder="1" applyAlignment="1">
      <alignment horizontal="center" vertical="center"/>
    </xf>
    <xf numFmtId="2" fontId="24" fillId="10" borderId="14" xfId="2" applyNumberFormat="1" applyFont="1" applyFill="1" applyBorder="1" applyAlignment="1">
      <alignment horizontal="center" vertical="center"/>
    </xf>
    <xf numFmtId="2" fontId="24" fillId="10" borderId="14" xfId="1" applyNumberFormat="1" applyFont="1" applyFill="1" applyBorder="1" applyAlignment="1">
      <alignment horizontal="center" vertical="center" wrapText="1"/>
    </xf>
    <xf numFmtId="2" fontId="24" fillId="10" borderId="14" xfId="2" applyNumberFormat="1" applyFont="1" applyFill="1" applyBorder="1" applyAlignment="1">
      <alignment horizontal="center" vertical="center" wrapText="1"/>
    </xf>
    <xf numFmtId="2" fontId="24" fillId="10" borderId="14" xfId="2" applyNumberFormat="1" applyFont="1" applyFill="1" applyBorder="1" applyAlignment="1">
      <alignment horizontal="center"/>
    </xf>
    <xf numFmtId="2" fontId="24" fillId="10" borderId="15" xfId="2" applyNumberFormat="1" applyFont="1" applyFill="1" applyBorder="1" applyAlignment="1">
      <alignment horizontal="center"/>
    </xf>
    <xf numFmtId="2" fontId="24" fillId="9" borderId="13" xfId="0" applyNumberFormat="1" applyFont="1" applyFill="1" applyBorder="1" applyAlignment="1">
      <alignment horizontal="center" vertical="center"/>
    </xf>
    <xf numFmtId="2" fontId="24" fillId="9" borderId="14" xfId="1" applyNumberFormat="1" applyFont="1" applyFill="1" applyBorder="1" applyAlignment="1">
      <alignment horizontal="center" vertical="center"/>
    </xf>
    <xf numFmtId="2" fontId="24" fillId="9" borderId="17" xfId="0" applyNumberFormat="1" applyFont="1" applyFill="1" applyBorder="1" applyAlignment="1">
      <alignment horizontal="center" vertical="center"/>
    </xf>
    <xf numFmtId="2" fontId="24" fillId="9" borderId="17" xfId="1" applyNumberFormat="1" applyFont="1" applyFill="1" applyBorder="1" applyAlignment="1">
      <alignment horizontal="center" vertical="center"/>
    </xf>
    <xf numFmtId="2" fontId="24" fillId="9" borderId="14" xfId="0" applyNumberFormat="1" applyFont="1" applyFill="1" applyBorder="1" applyAlignment="1">
      <alignment horizontal="center" vertical="center" wrapText="1"/>
    </xf>
    <xf numFmtId="2" fontId="24" fillId="9" borderId="14" xfId="0" applyNumberFormat="1" applyFont="1" applyFill="1" applyBorder="1" applyAlignment="1">
      <alignment horizontal="center" vertical="center"/>
    </xf>
    <xf numFmtId="2" fontId="24" fillId="9" borderId="14" xfId="2" applyNumberFormat="1" applyFont="1" applyFill="1" applyBorder="1" applyAlignment="1">
      <alignment horizontal="center" vertical="center"/>
    </xf>
    <xf numFmtId="2" fontId="24" fillId="9" borderId="14" xfId="1" applyNumberFormat="1" applyFont="1" applyFill="1" applyBorder="1" applyAlignment="1">
      <alignment horizontal="center" vertical="center" wrapText="1"/>
    </xf>
    <xf numFmtId="2" fontId="24" fillId="9" borderId="15" xfId="1" applyNumberFormat="1" applyFont="1" applyFill="1" applyBorder="1" applyAlignment="1">
      <alignment horizontal="center" vertical="center"/>
    </xf>
    <xf numFmtId="2" fontId="17" fillId="11" borderId="17" xfId="0" applyNumberFormat="1" applyFont="1" applyFill="1" applyBorder="1" applyAlignment="1">
      <alignment horizontal="center" vertical="center"/>
    </xf>
    <xf numFmtId="2" fontId="17" fillId="11" borderId="10" xfId="0" applyNumberFormat="1" applyFont="1" applyFill="1" applyBorder="1" applyAlignment="1">
      <alignment horizontal="center" vertical="center"/>
    </xf>
    <xf numFmtId="2" fontId="17" fillId="11" borderId="17" xfId="1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4" xfId="1" applyNumberFormat="1" applyFont="1" applyFill="1" applyBorder="1" applyAlignment="1">
      <alignment horizontal="center" vertical="center"/>
    </xf>
    <xf numFmtId="2" fontId="9" fillId="0" borderId="14" xfId="2" applyNumberFormat="1" applyFont="1" applyFill="1" applyBorder="1" applyAlignment="1">
      <alignment horizontal="center" vertical="center"/>
    </xf>
    <xf numFmtId="2" fontId="9" fillId="0" borderId="14" xfId="2" applyNumberFormat="1" applyFont="1" applyFill="1" applyBorder="1" applyAlignment="1">
      <alignment horizontal="center" vertical="center" wrapText="1"/>
    </xf>
    <xf numFmtId="2" fontId="9" fillId="0" borderId="14" xfId="1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0" fontId="27" fillId="0" borderId="0" xfId="0" applyFont="1"/>
    <xf numFmtId="0" fontId="12" fillId="10" borderId="12" xfId="2" applyFont="1" applyFill="1" applyBorder="1" applyAlignment="1">
      <alignment horizontal="center" vertical="center" wrapText="1"/>
    </xf>
    <xf numFmtId="0" fontId="12" fillId="9" borderId="12" xfId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vertical="center"/>
    </xf>
    <xf numFmtId="0" fontId="25" fillId="0" borderId="9" xfId="0" applyFont="1" applyFill="1" applyBorder="1" applyAlignment="1">
      <alignment vertical="center"/>
    </xf>
    <xf numFmtId="0" fontId="26" fillId="4" borderId="3" xfId="0" applyFont="1" applyFill="1" applyBorder="1" applyAlignment="1">
      <alignment vertical="center"/>
    </xf>
    <xf numFmtId="2" fontId="9" fillId="0" borderId="17" xfId="1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7" xfId="2" applyNumberFormat="1" applyFont="1" applyFill="1" applyBorder="1" applyAlignment="1">
      <alignment horizontal="center" vertical="center"/>
    </xf>
    <xf numFmtId="2" fontId="9" fillId="0" borderId="15" xfId="2" applyNumberFormat="1" applyFont="1" applyFill="1" applyBorder="1" applyAlignment="1">
      <alignment horizontal="center"/>
    </xf>
    <xf numFmtId="2" fontId="9" fillId="0" borderId="14" xfId="2" applyNumberFormat="1" applyFont="1" applyFill="1" applyBorder="1" applyAlignment="1">
      <alignment horizontal="center"/>
    </xf>
    <xf numFmtId="2" fontId="9" fillId="0" borderId="15" xfId="1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11" borderId="13" xfId="0" applyNumberFormat="1" applyFont="1" applyFill="1" applyBorder="1" applyAlignment="1">
      <alignment horizontal="center" vertical="center"/>
    </xf>
    <xf numFmtId="2" fontId="9" fillId="11" borderId="13" xfId="2" applyNumberFormat="1" applyFont="1" applyFill="1" applyBorder="1" applyAlignment="1">
      <alignment horizontal="center" vertical="center"/>
    </xf>
    <xf numFmtId="2" fontId="9" fillId="11" borderId="13" xfId="0" applyNumberFormat="1" applyFont="1" applyFill="1" applyBorder="1" applyAlignment="1">
      <alignment horizontal="center" vertical="center" wrapText="1"/>
    </xf>
    <xf numFmtId="2" fontId="9" fillId="11" borderId="13" xfId="2" applyNumberFormat="1" applyFont="1" applyFill="1" applyBorder="1" applyAlignment="1">
      <alignment horizontal="center" vertical="center" wrapText="1"/>
    </xf>
    <xf numFmtId="2" fontId="9" fillId="11" borderId="16" xfId="1" applyNumberFormat="1" applyFont="1" applyFill="1" applyBorder="1" applyAlignment="1">
      <alignment horizontal="center" vertical="center"/>
    </xf>
    <xf numFmtId="2" fontId="3" fillId="11" borderId="13" xfId="0" applyNumberFormat="1" applyFont="1" applyFill="1" applyBorder="1" applyAlignment="1">
      <alignment horizontal="center" vertical="center"/>
    </xf>
    <xf numFmtId="2" fontId="9" fillId="11" borderId="11" xfId="0" applyNumberFormat="1" applyFont="1" applyFill="1" applyBorder="1" applyAlignment="1">
      <alignment horizontal="center" vertical="center"/>
    </xf>
    <xf numFmtId="0" fontId="25" fillId="11" borderId="7" xfId="0" applyFont="1" applyFill="1" applyBorder="1" applyAlignment="1">
      <alignment vertical="center"/>
    </xf>
    <xf numFmtId="2" fontId="9" fillId="11" borderId="14" xfId="0" applyNumberFormat="1" applyFont="1" applyFill="1" applyBorder="1" applyAlignment="1">
      <alignment horizontal="center" vertical="center"/>
    </xf>
    <xf numFmtId="2" fontId="9" fillId="11" borderId="14" xfId="0" applyNumberFormat="1" applyFont="1" applyFill="1" applyBorder="1" applyAlignment="1">
      <alignment horizontal="center" vertical="center" wrapText="1"/>
    </xf>
    <xf numFmtId="2" fontId="9" fillId="11" borderId="14" xfId="2" applyNumberFormat="1" applyFont="1" applyFill="1" applyBorder="1" applyAlignment="1">
      <alignment horizontal="center" vertical="center"/>
    </xf>
    <xf numFmtId="2" fontId="9" fillId="11" borderId="17" xfId="0" applyNumberFormat="1" applyFont="1" applyFill="1" applyBorder="1" applyAlignment="1">
      <alignment horizontal="center" vertical="center"/>
    </xf>
    <xf numFmtId="2" fontId="3" fillId="11" borderId="14" xfId="0" applyNumberFormat="1" applyFont="1" applyFill="1" applyBorder="1" applyAlignment="1">
      <alignment horizontal="center" vertical="center"/>
    </xf>
    <xf numFmtId="2" fontId="9" fillId="11" borderId="14" xfId="1" applyNumberFormat="1" applyFont="1" applyFill="1" applyBorder="1" applyAlignment="1">
      <alignment horizontal="center" vertical="center"/>
    </xf>
    <xf numFmtId="2" fontId="9" fillId="11" borderId="14" xfId="2" applyNumberFormat="1" applyFont="1" applyFill="1" applyBorder="1" applyAlignment="1">
      <alignment horizontal="center" vertical="center" wrapText="1"/>
    </xf>
    <xf numFmtId="2" fontId="9" fillId="11" borderId="17" xfId="1" applyNumberFormat="1" applyFont="1" applyFill="1" applyBorder="1" applyAlignment="1">
      <alignment horizontal="center" vertical="center"/>
    </xf>
    <xf numFmtId="2" fontId="9" fillId="11" borderId="14" xfId="1" applyNumberFormat="1" applyFont="1" applyFill="1" applyBorder="1" applyAlignment="1">
      <alignment horizontal="center" vertical="center" wrapText="1"/>
    </xf>
    <xf numFmtId="2" fontId="9" fillId="11" borderId="17" xfId="2" applyNumberFormat="1" applyFont="1" applyFill="1" applyBorder="1" applyAlignment="1">
      <alignment horizontal="center" vertical="center"/>
    </xf>
    <xf numFmtId="2" fontId="17" fillId="10" borderId="13" xfId="2" applyNumberFormat="1" applyFont="1" applyFill="1" applyBorder="1" applyAlignment="1">
      <alignment horizontal="center" vertical="center"/>
    </xf>
    <xf numFmtId="2" fontId="17" fillId="10" borderId="14" xfId="0" applyNumberFormat="1" applyFont="1" applyFill="1" applyBorder="1" applyAlignment="1">
      <alignment horizontal="center" vertical="center"/>
    </xf>
    <xf numFmtId="2" fontId="17" fillId="10" borderId="14" xfId="0" applyNumberFormat="1" applyFont="1" applyFill="1" applyBorder="1" applyAlignment="1">
      <alignment horizontal="center" vertical="center" wrapText="1"/>
    </xf>
    <xf numFmtId="2" fontId="17" fillId="10" borderId="14" xfId="2" applyNumberFormat="1" applyFont="1" applyFill="1" applyBorder="1" applyAlignment="1">
      <alignment horizontal="center" vertical="center"/>
    </xf>
    <xf numFmtId="2" fontId="17" fillId="10" borderId="14" xfId="1" applyNumberFormat="1" applyFont="1" applyFill="1" applyBorder="1" applyAlignment="1">
      <alignment horizontal="center" vertical="center" wrapText="1"/>
    </xf>
    <xf numFmtId="2" fontId="17" fillId="10" borderId="14" xfId="1" applyNumberFormat="1" applyFont="1" applyFill="1" applyBorder="1" applyAlignment="1">
      <alignment horizontal="center" vertical="center"/>
    </xf>
    <xf numFmtId="2" fontId="17" fillId="10" borderId="14" xfId="2" applyNumberFormat="1" applyFont="1" applyFill="1" applyBorder="1" applyAlignment="1">
      <alignment horizontal="center" vertical="center" wrapText="1"/>
    </xf>
    <xf numFmtId="2" fontId="17" fillId="10" borderId="15" xfId="2" applyNumberFormat="1" applyFont="1" applyFill="1" applyBorder="1" applyAlignment="1">
      <alignment horizontal="center"/>
    </xf>
    <xf numFmtId="2" fontId="17" fillId="9" borderId="13" xfId="0" applyNumberFormat="1" applyFont="1" applyFill="1" applyBorder="1" applyAlignment="1">
      <alignment horizontal="center" vertical="center" wrapText="1"/>
    </xf>
    <xf numFmtId="2" fontId="17" fillId="9" borderId="14" xfId="1" applyNumberFormat="1" applyFont="1" applyFill="1" applyBorder="1" applyAlignment="1">
      <alignment horizontal="center" vertical="center"/>
    </xf>
    <xf numFmtId="2" fontId="17" fillId="9" borderId="17" xfId="0" applyNumberFormat="1" applyFont="1" applyFill="1" applyBorder="1" applyAlignment="1">
      <alignment horizontal="center" vertical="center"/>
    </xf>
    <xf numFmtId="2" fontId="17" fillId="9" borderId="14" xfId="2" applyNumberFormat="1" applyFont="1" applyFill="1" applyBorder="1" applyAlignment="1">
      <alignment horizontal="center" vertical="center"/>
    </xf>
    <xf numFmtId="2" fontId="17" fillId="9" borderId="17" xfId="1" applyNumberFormat="1" applyFont="1" applyFill="1" applyBorder="1" applyAlignment="1">
      <alignment horizontal="center" vertical="center"/>
    </xf>
    <xf numFmtId="2" fontId="17" fillId="9" borderId="14" xfId="0" applyNumberFormat="1" applyFont="1" applyFill="1" applyBorder="1" applyAlignment="1">
      <alignment horizontal="center" vertical="center" wrapText="1"/>
    </xf>
    <xf numFmtId="2" fontId="17" fillId="9" borderId="14" xfId="2" applyNumberFormat="1" applyFont="1" applyFill="1" applyBorder="1" applyAlignment="1">
      <alignment horizontal="center" vertical="center" wrapText="1"/>
    </xf>
    <xf numFmtId="2" fontId="17" fillId="9" borderId="14" xfId="0" applyNumberFormat="1" applyFont="1" applyFill="1" applyBorder="1" applyAlignment="1">
      <alignment horizontal="center" vertical="center"/>
    </xf>
    <xf numFmtId="2" fontId="17" fillId="9" borderId="18" xfId="1" applyNumberFormat="1" applyFont="1" applyFill="1" applyBorder="1" applyAlignment="1">
      <alignment horizontal="center" vertical="center"/>
    </xf>
    <xf numFmtId="164" fontId="6" fillId="11" borderId="2" xfId="0" applyNumberFormat="1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164" fontId="6" fillId="11" borderId="1" xfId="0" applyNumberFormat="1" applyFont="1" applyFill="1" applyBorder="1" applyAlignment="1">
      <alignment horizontal="center"/>
    </xf>
    <xf numFmtId="164" fontId="6" fillId="11" borderId="8" xfId="0" applyNumberFormat="1" applyFont="1" applyFill="1" applyBorder="1" applyAlignment="1">
      <alignment horizontal="center"/>
    </xf>
    <xf numFmtId="164" fontId="6" fillId="11" borderId="5" xfId="0" applyNumberFormat="1" applyFont="1" applyFill="1" applyBorder="1" applyAlignment="1">
      <alignment horizontal="center"/>
    </xf>
    <xf numFmtId="2" fontId="17" fillId="8" borderId="17" xfId="0" applyNumberFormat="1" applyFont="1" applyFill="1" applyBorder="1" applyAlignment="1">
      <alignment horizontal="center" vertical="center"/>
    </xf>
    <xf numFmtId="2" fontId="17" fillId="8" borderId="17" xfId="1" applyNumberFormat="1" applyFont="1" applyFill="1" applyBorder="1" applyAlignment="1">
      <alignment horizontal="center" vertical="center"/>
    </xf>
    <xf numFmtId="2" fontId="17" fillId="12" borderId="17" xfId="0" applyNumberFormat="1" applyFont="1" applyFill="1" applyBorder="1" applyAlignment="1">
      <alignment horizontal="center" vertical="center"/>
    </xf>
    <xf numFmtId="2" fontId="17" fillId="12" borderId="10" xfId="2" applyNumberFormat="1" applyFont="1" applyFill="1" applyBorder="1" applyAlignment="1">
      <alignment horizontal="center" vertical="center"/>
    </xf>
    <xf numFmtId="2" fontId="17" fillId="12" borderId="17" xfId="2" applyNumberFormat="1" applyFont="1" applyFill="1" applyBorder="1" applyAlignment="1">
      <alignment horizontal="center" vertical="center"/>
    </xf>
    <xf numFmtId="2" fontId="13" fillId="13" borderId="10" xfId="2" applyNumberFormat="1" applyFont="1" applyFill="1" applyBorder="1" applyAlignment="1">
      <alignment horizontal="center" vertical="center"/>
    </xf>
    <xf numFmtId="2" fontId="9" fillId="14" borderId="13" xfId="2" applyNumberFormat="1" applyFont="1" applyFill="1" applyBorder="1" applyAlignment="1">
      <alignment horizontal="center" vertical="center"/>
    </xf>
    <xf numFmtId="2" fontId="9" fillId="14" borderId="14" xfId="0" applyNumberFormat="1" applyFont="1" applyFill="1" applyBorder="1" applyAlignment="1">
      <alignment horizontal="center" vertical="center"/>
    </xf>
    <xf numFmtId="2" fontId="9" fillId="14" borderId="14" xfId="0" applyNumberFormat="1" applyFont="1" applyFill="1" applyBorder="1" applyAlignment="1">
      <alignment horizontal="center" vertical="center" wrapText="1"/>
    </xf>
    <xf numFmtId="2" fontId="9" fillId="14" borderId="17" xfId="0" applyNumberFormat="1" applyFont="1" applyFill="1" applyBorder="1" applyAlignment="1">
      <alignment horizontal="center" vertical="center"/>
    </xf>
    <xf numFmtId="2" fontId="9" fillId="14" borderId="14" xfId="2" applyNumberFormat="1" applyFont="1" applyFill="1" applyBorder="1" applyAlignment="1">
      <alignment horizontal="center" vertical="center"/>
    </xf>
    <xf numFmtId="2" fontId="9" fillId="14" borderId="17" xfId="1" applyNumberFormat="1" applyFont="1" applyFill="1" applyBorder="1" applyAlignment="1">
      <alignment horizontal="center" vertical="center"/>
    </xf>
    <xf numFmtId="2" fontId="9" fillId="14" borderId="14" xfId="2" applyNumberFormat="1" applyFont="1" applyFill="1" applyBorder="1" applyAlignment="1">
      <alignment horizontal="center" vertical="center" wrapText="1"/>
    </xf>
    <xf numFmtId="2" fontId="9" fillId="14" borderId="14" xfId="1" applyNumberFormat="1" applyFont="1" applyFill="1" applyBorder="1" applyAlignment="1">
      <alignment horizontal="center" vertical="center"/>
    </xf>
    <xf numFmtId="2" fontId="9" fillId="14" borderId="14" xfId="1" applyNumberFormat="1" applyFont="1" applyFill="1" applyBorder="1" applyAlignment="1">
      <alignment horizontal="center" vertical="center" wrapText="1"/>
    </xf>
    <xf numFmtId="2" fontId="3" fillId="14" borderId="14" xfId="0" applyNumberFormat="1" applyFont="1" applyFill="1" applyBorder="1" applyAlignment="1">
      <alignment horizontal="center" vertical="center"/>
    </xf>
    <xf numFmtId="2" fontId="11" fillId="14" borderId="10" xfId="2" applyNumberFormat="1" applyFont="1" applyFill="1" applyBorder="1" applyAlignment="1">
      <alignment horizontal="center" vertical="center"/>
    </xf>
    <xf numFmtId="2" fontId="9" fillId="14" borderId="10" xfId="2" applyNumberFormat="1" applyFont="1" applyFill="1" applyBorder="1" applyAlignment="1">
      <alignment horizontal="center" vertical="center"/>
    </xf>
    <xf numFmtId="2" fontId="9" fillId="10" borderId="13" xfId="2" applyNumberFormat="1" applyFont="1" applyFill="1" applyBorder="1" applyAlignment="1">
      <alignment horizontal="center" vertical="center" wrapText="1"/>
    </xf>
    <xf numFmtId="2" fontId="9" fillId="10" borderId="14" xfId="0" applyNumberFormat="1" applyFont="1" applyFill="1" applyBorder="1" applyAlignment="1">
      <alignment horizontal="center" vertical="center"/>
    </xf>
    <xf numFmtId="2" fontId="9" fillId="10" borderId="14" xfId="1" applyNumberFormat="1" applyFont="1" applyFill="1" applyBorder="1" applyAlignment="1">
      <alignment horizontal="center" vertical="center" wrapText="1"/>
    </xf>
    <xf numFmtId="2" fontId="9" fillId="10" borderId="14" xfId="2" applyNumberFormat="1" applyFont="1" applyFill="1" applyBorder="1" applyAlignment="1">
      <alignment horizontal="center" vertical="center"/>
    </xf>
    <xf numFmtId="2" fontId="9" fillId="10" borderId="14" xfId="2" applyNumberFormat="1" applyFont="1" applyFill="1" applyBorder="1" applyAlignment="1">
      <alignment horizontal="center" vertical="center" wrapText="1"/>
    </xf>
    <xf numFmtId="2" fontId="9" fillId="10" borderId="14" xfId="0" applyNumberFormat="1" applyFont="1" applyFill="1" applyBorder="1" applyAlignment="1">
      <alignment horizontal="center" vertical="center" wrapText="1"/>
    </xf>
    <xf numFmtId="2" fontId="9" fillId="10" borderId="14" xfId="1" applyNumberFormat="1" applyFont="1" applyFill="1" applyBorder="1" applyAlignment="1">
      <alignment horizontal="center" vertical="center"/>
    </xf>
    <xf numFmtId="2" fontId="9" fillId="10" borderId="15" xfId="2" applyNumberFormat="1" applyFont="1" applyFill="1" applyBorder="1" applyAlignment="1">
      <alignment horizontal="center"/>
    </xf>
    <xf numFmtId="2" fontId="9" fillId="9" borderId="13" xfId="0" applyNumberFormat="1" applyFont="1" applyFill="1" applyBorder="1" applyAlignment="1">
      <alignment horizontal="center" vertical="center" wrapText="1"/>
    </xf>
    <xf numFmtId="2" fontId="9" fillId="9" borderId="17" xfId="0" applyNumberFormat="1" applyFont="1" applyFill="1" applyBorder="1" applyAlignment="1">
      <alignment horizontal="center" vertical="center"/>
    </xf>
    <xf numFmtId="2" fontId="9" fillId="9" borderId="17" xfId="1" applyNumberFormat="1" applyFont="1" applyFill="1" applyBorder="1" applyAlignment="1">
      <alignment horizontal="center" vertical="center"/>
    </xf>
    <xf numFmtId="2" fontId="9" fillId="9" borderId="14" xfId="0" applyNumberFormat="1" applyFont="1" applyFill="1" applyBorder="1" applyAlignment="1">
      <alignment horizontal="center" vertical="center" wrapText="1"/>
    </xf>
    <xf numFmtId="2" fontId="9" fillId="9" borderId="14" xfId="2" applyNumberFormat="1" applyFont="1" applyFill="1" applyBorder="1" applyAlignment="1">
      <alignment horizontal="center" vertical="center" wrapText="1"/>
    </xf>
    <xf numFmtId="2" fontId="9" fillId="9" borderId="14" xfId="0" applyNumberFormat="1" applyFont="1" applyFill="1" applyBorder="1" applyAlignment="1">
      <alignment horizontal="center" vertical="center"/>
    </xf>
    <xf numFmtId="2" fontId="9" fillId="9" borderId="14" xfId="1" applyNumberFormat="1" applyFont="1" applyFill="1" applyBorder="1" applyAlignment="1">
      <alignment horizontal="center" vertical="center"/>
    </xf>
    <xf numFmtId="2" fontId="9" fillId="9" borderId="14" xfId="2" applyNumberFormat="1" applyFont="1" applyFill="1" applyBorder="1" applyAlignment="1">
      <alignment horizontal="center" vertical="center"/>
    </xf>
    <xf numFmtId="2" fontId="9" fillId="4" borderId="15" xfId="1" applyNumberFormat="1" applyFont="1" applyFill="1" applyBorder="1" applyAlignment="1">
      <alignment horizontal="center" vertical="center"/>
    </xf>
    <xf numFmtId="2" fontId="9" fillId="4" borderId="17" xfId="1" applyNumberFormat="1" applyFont="1" applyFill="1" applyBorder="1" applyAlignment="1">
      <alignment horizontal="center" vertical="center"/>
    </xf>
    <xf numFmtId="2" fontId="9" fillId="4" borderId="14" xfId="1" applyNumberFormat="1" applyFont="1" applyFill="1" applyBorder="1" applyAlignment="1">
      <alignment horizontal="center" vertical="center"/>
    </xf>
    <xf numFmtId="2" fontId="9" fillId="4" borderId="14" xfId="0" applyNumberFormat="1" applyFont="1" applyFill="1" applyBorder="1" applyAlignment="1">
      <alignment horizontal="center" vertical="center"/>
    </xf>
    <xf numFmtId="2" fontId="9" fillId="4" borderId="14" xfId="2" applyNumberFormat="1" applyFont="1" applyFill="1" applyBorder="1" applyAlignment="1">
      <alignment horizontal="center" vertical="center"/>
    </xf>
    <xf numFmtId="2" fontId="9" fillId="4" borderId="14" xfId="0" applyNumberFormat="1" applyFont="1" applyFill="1" applyBorder="1" applyAlignment="1">
      <alignment horizontal="center" vertical="center" wrapText="1"/>
    </xf>
    <xf numFmtId="2" fontId="9" fillId="10" borderId="17" xfId="0" applyNumberFormat="1" applyFont="1" applyFill="1" applyBorder="1" applyAlignment="1">
      <alignment horizontal="center" vertical="center"/>
    </xf>
    <xf numFmtId="2" fontId="9" fillId="9" borderId="17" xfId="2" applyNumberFormat="1" applyFont="1" applyFill="1" applyBorder="1" applyAlignment="1">
      <alignment horizontal="center" vertical="center"/>
    </xf>
    <xf numFmtId="2" fontId="9" fillId="9" borderId="18" xfId="1" applyNumberFormat="1" applyFont="1" applyFill="1" applyBorder="1" applyAlignment="1">
      <alignment horizontal="center" vertical="center"/>
    </xf>
    <xf numFmtId="0" fontId="11" fillId="9" borderId="7" xfId="1" applyFont="1" applyFill="1" applyBorder="1"/>
    <xf numFmtId="0" fontId="11" fillId="9" borderId="8" xfId="1" applyFont="1" applyFill="1" applyBorder="1"/>
    <xf numFmtId="164" fontId="12" fillId="9" borderId="5" xfId="1" applyNumberFormat="1" applyFont="1" applyFill="1" applyBorder="1"/>
    <xf numFmtId="0" fontId="11" fillId="9" borderId="2" xfId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">
    <cellStyle name="Ênfase2" xfId="1" builtinId="33"/>
    <cellStyle name="Ênfase3" xfId="2" builtinId="37"/>
    <cellStyle name="Normal" xfId="0" builtinId="0"/>
    <cellStyle name="Porcentagem" xfId="3" builtinId="5"/>
  </cellStyles>
  <dxfs count="0"/>
  <tableStyles count="0" defaultTableStyle="TableStyleMedium2" defaultPivotStyle="PivotStyleLight16"/>
  <colors>
    <mruColors>
      <color rgb="FFE0ABAA"/>
      <color rgb="FFCCFF99"/>
      <color rgb="FFD8D8D8"/>
      <color rgb="FFD99795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opLeftCell="A13" workbookViewId="0">
      <selection activeCell="A15" sqref="A15"/>
    </sheetView>
  </sheetViews>
  <sheetFormatPr defaultRowHeight="15"/>
  <cols>
    <col min="1" max="1" width="28.7109375" customWidth="1"/>
    <col min="2" max="2" width="10.28515625" customWidth="1"/>
    <col min="3" max="3" width="11.140625" customWidth="1"/>
    <col min="6" max="6" width="10.42578125" customWidth="1"/>
    <col min="7" max="7" width="8.7109375" customWidth="1"/>
    <col min="8" max="8" width="8.28515625" customWidth="1"/>
    <col min="9" max="9" width="8.5703125" customWidth="1"/>
    <col min="10" max="10" width="9.140625" customWidth="1"/>
    <col min="11" max="11" width="8.5703125" customWidth="1"/>
    <col min="12" max="12" width="8.140625" customWidth="1"/>
    <col min="13" max="13" width="7.28515625" customWidth="1"/>
  </cols>
  <sheetData>
    <row r="1" spans="1:13" ht="15.75">
      <c r="A1" s="347" t="s">
        <v>50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ht="15.75" thickBot="1"/>
    <row r="3" spans="1:13" ht="15.75" thickBot="1">
      <c r="A3" s="339" t="s">
        <v>38</v>
      </c>
      <c r="B3" s="341" t="s">
        <v>37</v>
      </c>
      <c r="C3" s="342"/>
      <c r="D3" s="342"/>
      <c r="E3" s="342"/>
      <c r="F3" s="342"/>
      <c r="G3" s="342"/>
      <c r="H3" s="342"/>
      <c r="I3" s="342"/>
      <c r="J3" s="343"/>
    </row>
    <row r="4" spans="1:13" ht="30.75" thickBot="1">
      <c r="A4" s="340"/>
      <c r="B4" s="27" t="s">
        <v>0</v>
      </c>
      <c r="C4" s="19" t="s">
        <v>27</v>
      </c>
      <c r="D4" s="28" t="s">
        <v>28</v>
      </c>
      <c r="E4" s="21" t="s">
        <v>1</v>
      </c>
      <c r="F4" s="29" t="s">
        <v>36</v>
      </c>
      <c r="G4" s="20" t="s">
        <v>29</v>
      </c>
      <c r="H4" s="28" t="s">
        <v>4</v>
      </c>
      <c r="I4" s="22" t="s">
        <v>3</v>
      </c>
      <c r="J4" s="28" t="s">
        <v>2</v>
      </c>
      <c r="K4" s="49" t="s">
        <v>21</v>
      </c>
      <c r="L4" s="48" t="s">
        <v>22</v>
      </c>
      <c r="M4" s="11" t="s">
        <v>23</v>
      </c>
    </row>
    <row r="5" spans="1:13" ht="15.75" thickBot="1">
      <c r="A5" s="94" t="s">
        <v>5</v>
      </c>
      <c r="B5" s="83">
        <v>2.99</v>
      </c>
      <c r="C5" s="88">
        <v>2.57</v>
      </c>
      <c r="D5" s="85">
        <v>2.95</v>
      </c>
      <c r="E5" s="83">
        <v>3.39</v>
      </c>
      <c r="F5" s="89">
        <v>3.58</v>
      </c>
      <c r="G5" s="84">
        <v>2.59</v>
      </c>
      <c r="H5" s="84">
        <v>2.99</v>
      </c>
      <c r="I5" s="86">
        <v>2.79</v>
      </c>
      <c r="J5" s="87">
        <v>3.55</v>
      </c>
      <c r="K5" s="23">
        <f t="shared" ref="K5:K26" si="0">MIN(B5:J5)</f>
        <v>2.57</v>
      </c>
      <c r="L5" s="45">
        <f t="shared" ref="L5:L26" si="1">MAX(B5:K5)</f>
        <v>3.58</v>
      </c>
      <c r="M5" s="12">
        <f t="shared" ref="M5:M26" si="2">L5/K5*100-100</f>
        <v>39.299610894941651</v>
      </c>
    </row>
    <row r="6" spans="1:13" ht="15.75" thickBot="1">
      <c r="A6" s="94" t="s">
        <v>6</v>
      </c>
      <c r="B6" s="72">
        <v>2.59</v>
      </c>
      <c r="C6" s="55">
        <v>2.23</v>
      </c>
      <c r="D6" s="71">
        <v>2.4900000000000002</v>
      </c>
      <c r="E6" s="69">
        <v>2.39</v>
      </c>
      <c r="F6" s="69">
        <v>3.18</v>
      </c>
      <c r="G6" s="70">
        <v>2.4900000000000002</v>
      </c>
      <c r="H6" s="72">
        <v>2.69</v>
      </c>
      <c r="I6" s="75">
        <v>2.5299999999999998</v>
      </c>
      <c r="J6" s="61">
        <v>3.29</v>
      </c>
      <c r="K6" s="24">
        <f t="shared" si="0"/>
        <v>2.23</v>
      </c>
      <c r="L6" s="46">
        <f t="shared" si="1"/>
        <v>3.29</v>
      </c>
      <c r="M6" s="13">
        <f t="shared" si="2"/>
        <v>47.533632286995527</v>
      </c>
    </row>
    <row r="7" spans="1:13" ht="15.75" thickBot="1">
      <c r="A7" s="94" t="s">
        <v>7</v>
      </c>
      <c r="B7" s="72">
        <v>1.95</v>
      </c>
      <c r="C7" s="72">
        <v>1.95</v>
      </c>
      <c r="D7" s="71">
        <v>1.89</v>
      </c>
      <c r="E7" s="72">
        <v>1.89</v>
      </c>
      <c r="F7" s="62">
        <v>2.19</v>
      </c>
      <c r="G7" s="56">
        <v>1.55</v>
      </c>
      <c r="H7" s="72">
        <v>1.99</v>
      </c>
      <c r="I7" s="71">
        <v>1.69</v>
      </c>
      <c r="J7" s="61">
        <v>2.19</v>
      </c>
      <c r="K7" s="24">
        <f t="shared" si="0"/>
        <v>1.55</v>
      </c>
      <c r="L7" s="46">
        <f t="shared" si="1"/>
        <v>2.19</v>
      </c>
      <c r="M7" s="13">
        <f t="shared" si="2"/>
        <v>41.290322580645153</v>
      </c>
    </row>
    <row r="8" spans="1:13" ht="15.75" thickBot="1">
      <c r="A8" s="94" t="s">
        <v>8</v>
      </c>
      <c r="B8" s="70">
        <v>4.99</v>
      </c>
      <c r="C8" s="72">
        <v>5.29</v>
      </c>
      <c r="D8" s="71">
        <v>6.99</v>
      </c>
      <c r="E8" s="69">
        <v>5.99</v>
      </c>
      <c r="F8" s="63">
        <v>7.69</v>
      </c>
      <c r="G8" s="56">
        <v>4.6900000000000004</v>
      </c>
      <c r="H8" s="72">
        <v>4.99</v>
      </c>
      <c r="I8" s="71">
        <v>5.51</v>
      </c>
      <c r="J8" s="77">
        <v>6.99</v>
      </c>
      <c r="K8" s="24">
        <f t="shared" si="0"/>
        <v>4.6900000000000004</v>
      </c>
      <c r="L8" s="46">
        <f t="shared" si="1"/>
        <v>7.69</v>
      </c>
      <c r="M8" s="13">
        <f t="shared" si="2"/>
        <v>63.965884861407233</v>
      </c>
    </row>
    <row r="9" spans="1:13" ht="15.75" thickBot="1">
      <c r="A9" s="94" t="s">
        <v>9</v>
      </c>
      <c r="B9" s="69">
        <v>4.17</v>
      </c>
      <c r="C9" s="70">
        <v>4.29</v>
      </c>
      <c r="D9" s="75">
        <v>3.98</v>
      </c>
      <c r="E9" s="72">
        <v>3.98</v>
      </c>
      <c r="F9" s="72">
        <v>3.99</v>
      </c>
      <c r="G9" s="55">
        <v>3.98</v>
      </c>
      <c r="H9" s="70">
        <v>3.98</v>
      </c>
      <c r="I9" s="72" t="s">
        <v>46</v>
      </c>
      <c r="J9" s="64">
        <v>4.49</v>
      </c>
      <c r="K9" s="24">
        <f t="shared" si="0"/>
        <v>3.98</v>
      </c>
      <c r="L9" s="46">
        <f t="shared" si="1"/>
        <v>4.49</v>
      </c>
      <c r="M9" s="13">
        <f t="shared" si="2"/>
        <v>12.814070351758815</v>
      </c>
    </row>
    <row r="10" spans="1:13" ht="15.75" thickBot="1">
      <c r="A10" s="94" t="s">
        <v>10</v>
      </c>
      <c r="B10" s="57">
        <v>0.97</v>
      </c>
      <c r="C10" s="70">
        <v>1.49</v>
      </c>
      <c r="D10" s="71">
        <v>1.28</v>
      </c>
      <c r="E10" s="62">
        <v>2.39</v>
      </c>
      <c r="F10" s="72">
        <v>1.69</v>
      </c>
      <c r="G10" s="70">
        <v>1.38</v>
      </c>
      <c r="H10" s="70">
        <v>0.98</v>
      </c>
      <c r="I10" s="73">
        <v>1.99</v>
      </c>
      <c r="J10" s="74">
        <v>1.85</v>
      </c>
      <c r="K10" s="24">
        <f t="shared" si="0"/>
        <v>0.97</v>
      </c>
      <c r="L10" s="46">
        <f t="shared" si="1"/>
        <v>2.39</v>
      </c>
      <c r="M10" s="5">
        <f t="shared" si="2"/>
        <v>146.39175257731961</v>
      </c>
    </row>
    <row r="11" spans="1:13" ht="15.75" thickBot="1">
      <c r="A11" s="94" t="s">
        <v>11</v>
      </c>
      <c r="B11" s="55">
        <v>0.99</v>
      </c>
      <c r="C11" s="72">
        <v>1.59</v>
      </c>
      <c r="D11" s="75">
        <v>1.38</v>
      </c>
      <c r="E11" s="69">
        <v>1.78</v>
      </c>
      <c r="F11" s="69">
        <v>1.49</v>
      </c>
      <c r="G11" s="69">
        <v>1.78</v>
      </c>
      <c r="H11" s="72">
        <v>1.59</v>
      </c>
      <c r="I11" s="73">
        <v>1.68</v>
      </c>
      <c r="J11" s="90">
        <v>2.35</v>
      </c>
      <c r="K11" s="24">
        <f t="shared" si="0"/>
        <v>0.99</v>
      </c>
      <c r="L11" s="46">
        <f t="shared" si="1"/>
        <v>2.35</v>
      </c>
      <c r="M11" s="13">
        <f t="shared" si="2"/>
        <v>137.37373737373736</v>
      </c>
    </row>
    <row r="12" spans="1:13" ht="15.75" thickBot="1">
      <c r="A12" s="94" t="s">
        <v>12</v>
      </c>
      <c r="B12" s="72">
        <v>2.99</v>
      </c>
      <c r="C12" s="70">
        <v>2.39</v>
      </c>
      <c r="D12" s="71">
        <v>2.4900000000000002</v>
      </c>
      <c r="E12" s="69">
        <v>2.39</v>
      </c>
      <c r="F12" s="57">
        <v>0.99</v>
      </c>
      <c r="G12" s="69">
        <v>2.48</v>
      </c>
      <c r="H12" s="70">
        <v>1.48</v>
      </c>
      <c r="I12" s="91">
        <v>3.88</v>
      </c>
      <c r="J12" s="74">
        <v>2.4900000000000002</v>
      </c>
      <c r="K12" s="24">
        <f t="shared" si="0"/>
        <v>0.99</v>
      </c>
      <c r="L12" s="46">
        <f t="shared" si="1"/>
        <v>3.88</v>
      </c>
      <c r="M12" s="5">
        <f t="shared" si="2"/>
        <v>291.91919191919192</v>
      </c>
    </row>
    <row r="13" spans="1:13" ht="15.75" thickBot="1">
      <c r="A13" s="94" t="s">
        <v>31</v>
      </c>
      <c r="B13" s="70">
        <v>8.99</v>
      </c>
      <c r="C13" s="72">
        <v>7.65</v>
      </c>
      <c r="D13" s="71">
        <v>8.2899999999999991</v>
      </c>
      <c r="E13" s="69">
        <v>7.99</v>
      </c>
      <c r="F13" s="69">
        <v>8.99</v>
      </c>
      <c r="G13" s="72">
        <v>5.98</v>
      </c>
      <c r="H13" s="72">
        <v>8.49</v>
      </c>
      <c r="I13" s="58">
        <v>5.89</v>
      </c>
      <c r="J13" s="64">
        <v>9.2899999999999991</v>
      </c>
      <c r="K13" s="24">
        <f t="shared" si="0"/>
        <v>5.89</v>
      </c>
      <c r="L13" s="46">
        <f t="shared" si="1"/>
        <v>9.2899999999999991</v>
      </c>
      <c r="M13" s="13">
        <f t="shared" si="2"/>
        <v>57.724957555178264</v>
      </c>
    </row>
    <row r="14" spans="1:13" ht="15.75" thickBot="1">
      <c r="A14" s="94" t="s">
        <v>32</v>
      </c>
      <c r="B14" s="69">
        <v>22.99</v>
      </c>
      <c r="C14" s="56">
        <v>17.489999999999998</v>
      </c>
      <c r="D14" s="71">
        <v>22.98</v>
      </c>
      <c r="E14" s="69">
        <v>17.989999999999998</v>
      </c>
      <c r="F14" s="63">
        <v>27.9</v>
      </c>
      <c r="G14" s="78">
        <v>18.79</v>
      </c>
      <c r="H14" s="70">
        <v>19.989999999999998</v>
      </c>
      <c r="I14" s="71">
        <v>19.98</v>
      </c>
      <c r="J14" s="74">
        <v>25.98</v>
      </c>
      <c r="K14" s="24">
        <f>MIN(B14:J14)</f>
        <v>17.489999999999998</v>
      </c>
      <c r="L14" s="46">
        <f t="shared" si="1"/>
        <v>27.9</v>
      </c>
      <c r="M14" s="13">
        <f t="shared" si="2"/>
        <v>59.519725557461413</v>
      </c>
    </row>
    <row r="15" spans="1:13" ht="15.75" thickBot="1">
      <c r="A15" s="94" t="s">
        <v>35</v>
      </c>
      <c r="B15" s="70">
        <v>2.19</v>
      </c>
      <c r="C15" s="72">
        <v>2.15</v>
      </c>
      <c r="D15" s="75">
        <v>1.99</v>
      </c>
      <c r="E15" s="72">
        <v>2.15</v>
      </c>
      <c r="F15" s="72">
        <v>2.35</v>
      </c>
      <c r="G15" s="55">
        <v>1.98</v>
      </c>
      <c r="H15" s="72">
        <v>1.99</v>
      </c>
      <c r="I15" s="75">
        <v>2.19</v>
      </c>
      <c r="J15" s="64">
        <v>2.79</v>
      </c>
      <c r="K15" s="24">
        <f t="shared" si="0"/>
        <v>1.98</v>
      </c>
      <c r="L15" s="46">
        <f t="shared" si="1"/>
        <v>2.79</v>
      </c>
      <c r="M15" s="6">
        <f t="shared" si="2"/>
        <v>40.909090909090907</v>
      </c>
    </row>
    <row r="16" spans="1:13" ht="15.75" thickBot="1">
      <c r="A16" s="94" t="s">
        <v>13</v>
      </c>
      <c r="B16" s="69">
        <v>3.69</v>
      </c>
      <c r="C16" s="72">
        <v>2.79</v>
      </c>
      <c r="D16" s="71">
        <v>2.77</v>
      </c>
      <c r="E16" s="72">
        <v>3.29</v>
      </c>
      <c r="F16" s="62">
        <v>5.0999999999999996</v>
      </c>
      <c r="G16" s="72">
        <v>3.25</v>
      </c>
      <c r="H16" s="72">
        <v>1.79</v>
      </c>
      <c r="I16" s="59">
        <v>1.65</v>
      </c>
      <c r="J16" s="76">
        <v>2.65</v>
      </c>
      <c r="K16" s="24">
        <f t="shared" si="0"/>
        <v>1.65</v>
      </c>
      <c r="L16" s="46">
        <f t="shared" si="1"/>
        <v>5.0999999999999996</v>
      </c>
      <c r="M16" s="13">
        <f t="shared" si="2"/>
        <v>209.09090909090907</v>
      </c>
    </row>
    <row r="17" spans="1:13" ht="15.75" thickBot="1">
      <c r="A17" s="94" t="s">
        <v>14</v>
      </c>
      <c r="B17" s="72">
        <v>1.99</v>
      </c>
      <c r="C17" s="56">
        <v>1.45</v>
      </c>
      <c r="D17" s="71">
        <v>1.79</v>
      </c>
      <c r="E17" s="69">
        <v>2.19</v>
      </c>
      <c r="F17" s="69">
        <v>2.4900000000000002</v>
      </c>
      <c r="G17" s="72">
        <v>1.49</v>
      </c>
      <c r="H17" s="70">
        <v>1.89</v>
      </c>
      <c r="I17" s="75">
        <v>1.64</v>
      </c>
      <c r="J17" s="64">
        <v>2.99</v>
      </c>
      <c r="K17" s="24">
        <f t="shared" si="0"/>
        <v>1.45</v>
      </c>
      <c r="L17" s="46">
        <f t="shared" si="1"/>
        <v>2.99</v>
      </c>
      <c r="M17" s="13">
        <f t="shared" si="2"/>
        <v>106.20689655172418</v>
      </c>
    </row>
    <row r="18" spans="1:13" ht="15.75" thickBot="1">
      <c r="A18" s="94" t="s">
        <v>15</v>
      </c>
      <c r="B18" s="69">
        <v>3.49</v>
      </c>
      <c r="C18" s="70">
        <v>3.65</v>
      </c>
      <c r="D18" s="71">
        <v>3.85</v>
      </c>
      <c r="E18" s="72">
        <v>3.79</v>
      </c>
      <c r="F18" s="62">
        <v>4.99</v>
      </c>
      <c r="G18" s="69">
        <v>3.45</v>
      </c>
      <c r="H18" s="70">
        <v>3.79</v>
      </c>
      <c r="I18" s="58">
        <v>3.29</v>
      </c>
      <c r="J18" s="77">
        <v>4.49</v>
      </c>
      <c r="K18" s="24">
        <f t="shared" si="0"/>
        <v>3.29</v>
      </c>
      <c r="L18" s="46">
        <f t="shared" si="1"/>
        <v>4.99</v>
      </c>
      <c r="M18" s="54">
        <f t="shared" si="2"/>
        <v>51.671732522796361</v>
      </c>
    </row>
    <row r="19" spans="1:13" ht="15.75" thickBot="1">
      <c r="A19" s="94" t="s">
        <v>16</v>
      </c>
      <c r="B19" s="72">
        <v>8.69</v>
      </c>
      <c r="C19" s="71" t="s">
        <v>46</v>
      </c>
      <c r="D19" s="65">
        <v>9.9</v>
      </c>
      <c r="E19" s="70">
        <v>8.49</v>
      </c>
      <c r="F19" s="70">
        <v>9.59</v>
      </c>
      <c r="G19" s="71" t="s">
        <v>46</v>
      </c>
      <c r="H19" s="56">
        <v>7.49</v>
      </c>
      <c r="I19" s="71" t="s">
        <v>46</v>
      </c>
      <c r="J19" s="74">
        <v>8.99</v>
      </c>
      <c r="K19" s="24">
        <f t="shared" si="0"/>
        <v>7.49</v>
      </c>
      <c r="L19" s="46">
        <f t="shared" si="1"/>
        <v>9.9</v>
      </c>
      <c r="M19" s="44">
        <f t="shared" si="2"/>
        <v>32.176234979973316</v>
      </c>
    </row>
    <row r="20" spans="1:13" ht="15.75" thickBot="1">
      <c r="A20" s="94" t="s">
        <v>17</v>
      </c>
      <c r="B20" s="72">
        <v>5.97</v>
      </c>
      <c r="C20" s="72">
        <v>4.55</v>
      </c>
      <c r="D20" s="73">
        <v>5.97</v>
      </c>
      <c r="E20" s="69">
        <v>5.39</v>
      </c>
      <c r="F20" s="63">
        <v>7.39</v>
      </c>
      <c r="G20" s="70">
        <v>3.79</v>
      </c>
      <c r="H20" s="69">
        <v>4.29</v>
      </c>
      <c r="I20" s="58">
        <v>2.59</v>
      </c>
      <c r="J20" s="74">
        <v>6.98</v>
      </c>
      <c r="K20" s="24">
        <f t="shared" si="0"/>
        <v>2.59</v>
      </c>
      <c r="L20" s="46">
        <f t="shared" si="1"/>
        <v>7.39</v>
      </c>
      <c r="M20" s="13">
        <f t="shared" si="2"/>
        <v>185.32818532818533</v>
      </c>
    </row>
    <row r="21" spans="1:13" ht="15.75" thickBot="1">
      <c r="A21" s="94" t="s">
        <v>52</v>
      </c>
      <c r="B21" s="72">
        <v>6.85</v>
      </c>
      <c r="C21" s="56">
        <v>4.95</v>
      </c>
      <c r="D21" s="71">
        <v>6.45</v>
      </c>
      <c r="E21" s="72">
        <v>6.99</v>
      </c>
      <c r="F21" s="72" t="s">
        <v>46</v>
      </c>
      <c r="G21" s="70">
        <v>4.9800000000000004</v>
      </c>
      <c r="H21" s="63">
        <v>7.99</v>
      </c>
      <c r="I21" s="75">
        <v>5.4</v>
      </c>
      <c r="J21" s="77">
        <v>7.35</v>
      </c>
      <c r="K21" s="24">
        <f t="shared" si="0"/>
        <v>4.95</v>
      </c>
      <c r="L21" s="46">
        <f t="shared" si="1"/>
        <v>7.99</v>
      </c>
      <c r="M21" s="13">
        <f t="shared" si="2"/>
        <v>61.414141414141397</v>
      </c>
    </row>
    <row r="22" spans="1:13" ht="15.75" thickBot="1">
      <c r="A22" s="94" t="s">
        <v>18</v>
      </c>
      <c r="B22" s="72">
        <v>2.15</v>
      </c>
      <c r="C22" s="70">
        <v>1.99</v>
      </c>
      <c r="D22" s="71">
        <v>2.15</v>
      </c>
      <c r="E22" s="69">
        <v>2.19</v>
      </c>
      <c r="F22" s="69">
        <v>2.4900000000000002</v>
      </c>
      <c r="G22" s="57">
        <v>1.79</v>
      </c>
      <c r="H22" s="70">
        <v>2.4900000000000002</v>
      </c>
      <c r="I22" s="75">
        <v>1.95</v>
      </c>
      <c r="J22" s="61">
        <v>3.49</v>
      </c>
      <c r="K22" s="24">
        <f t="shared" si="0"/>
        <v>1.79</v>
      </c>
      <c r="L22" s="46">
        <f t="shared" si="1"/>
        <v>3.49</v>
      </c>
      <c r="M22" s="5">
        <f t="shared" si="2"/>
        <v>94.97206703910615</v>
      </c>
    </row>
    <row r="23" spans="1:13" ht="15.75" thickBot="1">
      <c r="A23" s="94" t="s">
        <v>19</v>
      </c>
      <c r="B23" s="69">
        <v>2.67</v>
      </c>
      <c r="C23" s="72">
        <v>1.69</v>
      </c>
      <c r="D23" s="71">
        <v>2.25</v>
      </c>
      <c r="E23" s="72">
        <v>2.89</v>
      </c>
      <c r="F23" s="72">
        <v>1.99</v>
      </c>
      <c r="G23" s="57">
        <v>1.69</v>
      </c>
      <c r="H23" s="72">
        <v>1.99</v>
      </c>
      <c r="I23" s="75">
        <v>1.94</v>
      </c>
      <c r="J23" s="64">
        <v>2.95</v>
      </c>
      <c r="K23" s="24">
        <f t="shared" si="0"/>
        <v>1.69</v>
      </c>
      <c r="L23" s="46">
        <f t="shared" si="1"/>
        <v>2.95</v>
      </c>
      <c r="M23" s="13">
        <f t="shared" si="2"/>
        <v>74.556213017751503</v>
      </c>
    </row>
    <row r="24" spans="1:13" ht="15.75" thickBot="1">
      <c r="A24" s="94" t="s">
        <v>20</v>
      </c>
      <c r="B24" s="69">
        <v>1.17</v>
      </c>
      <c r="C24" s="72">
        <v>0.68</v>
      </c>
      <c r="D24" s="71">
        <v>1.1499999999999999</v>
      </c>
      <c r="E24" s="69">
        <v>1.19</v>
      </c>
      <c r="F24" s="69">
        <v>1.35</v>
      </c>
      <c r="G24" s="72">
        <v>0.95</v>
      </c>
      <c r="H24" s="72">
        <v>1.19</v>
      </c>
      <c r="I24" s="58">
        <v>0.64</v>
      </c>
      <c r="J24" s="61">
        <v>1.39</v>
      </c>
      <c r="K24" s="25">
        <f t="shared" si="0"/>
        <v>0.64</v>
      </c>
      <c r="L24" s="46">
        <f t="shared" si="1"/>
        <v>1.39</v>
      </c>
      <c r="M24" s="13">
        <f t="shared" si="2"/>
        <v>117.1875</v>
      </c>
    </row>
    <row r="25" spans="1:13" ht="15.75" thickBot="1">
      <c r="A25" s="94" t="s">
        <v>39</v>
      </c>
      <c r="B25" s="72">
        <v>5.49</v>
      </c>
      <c r="C25" s="56">
        <v>1.49</v>
      </c>
      <c r="D25" s="65">
        <v>5.97</v>
      </c>
      <c r="E25" s="72">
        <v>4.99</v>
      </c>
      <c r="F25" s="72">
        <v>2.9</v>
      </c>
      <c r="G25" s="72">
        <v>1.79</v>
      </c>
      <c r="H25" s="70">
        <v>4.99</v>
      </c>
      <c r="I25" s="71">
        <v>1.59</v>
      </c>
      <c r="J25" s="74">
        <v>3.29</v>
      </c>
      <c r="K25" s="24">
        <f t="shared" si="0"/>
        <v>1.49</v>
      </c>
      <c r="L25" s="46">
        <f t="shared" si="1"/>
        <v>5.97</v>
      </c>
      <c r="M25" s="92">
        <f t="shared" si="2"/>
        <v>300.67114093959731</v>
      </c>
    </row>
    <row r="26" spans="1:13" ht="15.75" thickBot="1">
      <c r="A26" s="95" t="s">
        <v>30</v>
      </c>
      <c r="B26" s="79">
        <v>3.99</v>
      </c>
      <c r="C26" s="80">
        <v>4.3899999999999997</v>
      </c>
      <c r="D26" s="60">
        <v>3.98</v>
      </c>
      <c r="E26" s="81">
        <v>4.8899999999999997</v>
      </c>
      <c r="F26" s="81">
        <v>5.99</v>
      </c>
      <c r="G26" s="81">
        <v>4.9800000000000004</v>
      </c>
      <c r="H26" s="82">
        <v>4.9800000000000004</v>
      </c>
      <c r="I26" s="82">
        <v>4.6900000000000004</v>
      </c>
      <c r="J26" s="93">
        <v>6.49</v>
      </c>
      <c r="K26" s="26">
        <f t="shared" si="0"/>
        <v>3.98</v>
      </c>
      <c r="L26" s="47">
        <f t="shared" si="1"/>
        <v>6.49</v>
      </c>
      <c r="M26" s="14">
        <f t="shared" si="2"/>
        <v>63.065326633165853</v>
      </c>
    </row>
    <row r="27" spans="1:13" ht="16.5" thickBot="1">
      <c r="A27" s="10" t="s">
        <v>24</v>
      </c>
      <c r="B27" s="35">
        <f t="shared" ref="B27:J27" si="3">SUM(B5:B26)</f>
        <v>101.95999999999998</v>
      </c>
      <c r="C27" s="36">
        <f t="shared" si="3"/>
        <v>76.719999999999985</v>
      </c>
      <c r="D27" s="35">
        <f t="shared" si="3"/>
        <v>102.94000000000003</v>
      </c>
      <c r="E27" s="37">
        <f t="shared" si="3"/>
        <v>98.61999999999999</v>
      </c>
      <c r="F27" s="37">
        <f>SUM(F5:F26)</f>
        <v>108.31999999999996</v>
      </c>
      <c r="G27" s="38">
        <f>SUM(G5:G26)</f>
        <v>75.850000000000023</v>
      </c>
      <c r="H27" s="39">
        <f t="shared" si="3"/>
        <v>94.039999999999992</v>
      </c>
      <c r="I27" s="35">
        <f t="shared" si="3"/>
        <v>73.509999999999991</v>
      </c>
      <c r="J27" s="40">
        <f t="shared" si="3"/>
        <v>116.32</v>
      </c>
    </row>
    <row r="28" spans="1:13" ht="15.75" thickBot="1">
      <c r="E28" s="4"/>
      <c r="F28" s="4"/>
    </row>
    <row r="29" spans="1:13" ht="15.75" thickBot="1">
      <c r="A29" s="344" t="s">
        <v>33</v>
      </c>
      <c r="B29" s="345"/>
      <c r="C29" s="345"/>
      <c r="D29" s="346"/>
      <c r="G29" s="50" t="s">
        <v>42</v>
      </c>
      <c r="H29" s="51"/>
      <c r="I29" s="51"/>
      <c r="J29" s="51"/>
      <c r="K29" s="52">
        <f>SUM(K5:K26)</f>
        <v>74.34</v>
      </c>
    </row>
    <row r="30" spans="1:13" ht="15.75" thickBot="1">
      <c r="A30" s="3" t="s">
        <v>44</v>
      </c>
      <c r="B30" s="32">
        <v>42711</v>
      </c>
      <c r="C30" s="32">
        <v>42739</v>
      </c>
      <c r="D30" s="31" t="s">
        <v>34</v>
      </c>
      <c r="G30" s="7" t="s">
        <v>43</v>
      </c>
      <c r="H30" s="8"/>
      <c r="I30" s="8"/>
      <c r="J30" s="8"/>
      <c r="K30" s="9">
        <f>SUM(L5:L26)</f>
        <v>128.49</v>
      </c>
    </row>
    <row r="31" spans="1:13">
      <c r="A31" s="53" t="s">
        <v>41</v>
      </c>
      <c r="B31" s="17">
        <v>73.260000000000005</v>
      </c>
      <c r="C31" s="41">
        <f>K29</f>
        <v>74.34</v>
      </c>
      <c r="D31" s="18">
        <f>((C31-B31)/B31)</f>
        <v>1.4742014742014718E-2</v>
      </c>
      <c r="J31" s="1" t="s">
        <v>25</v>
      </c>
      <c r="K31" s="43">
        <f>((K30-K29)/K29)</f>
        <v>0.72841000807102507</v>
      </c>
      <c r="L31" s="2"/>
    </row>
    <row r="32" spans="1:13" ht="15.75" thickBot="1">
      <c r="A32" s="34" t="s">
        <v>40</v>
      </c>
      <c r="B32" s="15">
        <v>127.53</v>
      </c>
      <c r="C32" s="42">
        <f>K30</f>
        <v>128.49</v>
      </c>
      <c r="D32" s="16">
        <f>((C32-B32)/B32)</f>
        <v>7.5276405551635535E-3</v>
      </c>
    </row>
    <row r="34" spans="1:8">
      <c r="A34" s="30" t="s">
        <v>51</v>
      </c>
      <c r="B34" s="30"/>
      <c r="C34" s="30"/>
      <c r="D34" s="30"/>
      <c r="E34" s="30"/>
      <c r="F34" s="30"/>
      <c r="G34" s="30"/>
      <c r="H34" s="30"/>
    </row>
    <row r="35" spans="1:8">
      <c r="A35" s="33" t="s">
        <v>26</v>
      </c>
      <c r="B35" s="30"/>
      <c r="C35" s="30"/>
      <c r="D35" s="30"/>
      <c r="E35" s="30"/>
      <c r="F35" s="30"/>
      <c r="G35" s="30"/>
      <c r="H35" s="30"/>
    </row>
    <row r="36" spans="1:8">
      <c r="A36" t="s">
        <v>45</v>
      </c>
    </row>
  </sheetData>
  <mergeCells count="4">
    <mergeCell ref="A3:A4"/>
    <mergeCell ref="B3:J3"/>
    <mergeCell ref="A29:D29"/>
    <mergeCell ref="A1:M1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opLeftCell="A13" workbookViewId="0">
      <selection activeCell="A22" sqref="A22"/>
    </sheetView>
  </sheetViews>
  <sheetFormatPr defaultRowHeight="15"/>
  <cols>
    <col min="1" max="1" width="28.85546875" customWidth="1"/>
    <col min="2" max="2" width="10.5703125" customWidth="1"/>
    <col min="3" max="3" width="10.140625" customWidth="1"/>
    <col min="4" max="4" width="9.28515625" customWidth="1"/>
    <col min="5" max="5" width="8.42578125" customWidth="1"/>
    <col min="6" max="6" width="10.140625" customWidth="1"/>
    <col min="7" max="7" width="8.5703125" customWidth="1"/>
    <col min="8" max="8" width="8.42578125" customWidth="1"/>
    <col min="9" max="9" width="8.140625" customWidth="1"/>
    <col min="10" max="10" width="10" customWidth="1"/>
    <col min="11" max="11" width="8.5703125" customWidth="1"/>
    <col min="12" max="12" width="7.42578125" customWidth="1"/>
    <col min="13" max="13" width="6.28515625" customWidth="1"/>
  </cols>
  <sheetData>
    <row r="1" spans="1:13" ht="18">
      <c r="A1" s="353" t="s">
        <v>50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ht="5.25" customHeight="1" thickBot="1"/>
    <row r="3" spans="1:13" ht="15.75" thickBot="1">
      <c r="A3" s="348" t="s">
        <v>38</v>
      </c>
      <c r="B3" s="350" t="s">
        <v>37</v>
      </c>
      <c r="C3" s="351"/>
      <c r="D3" s="351"/>
      <c r="E3" s="351"/>
      <c r="F3" s="351"/>
      <c r="G3" s="351"/>
      <c r="H3" s="351"/>
      <c r="I3" s="351"/>
      <c r="J3" s="352"/>
      <c r="K3" s="101"/>
      <c r="L3" s="101"/>
    </row>
    <row r="4" spans="1:13" ht="26.25" thickBot="1">
      <c r="A4" s="349"/>
      <c r="B4" s="163" t="s">
        <v>0</v>
      </c>
      <c r="C4" s="164" t="s">
        <v>27</v>
      </c>
      <c r="D4" s="165" t="s">
        <v>28</v>
      </c>
      <c r="E4" s="166" t="s">
        <v>1</v>
      </c>
      <c r="F4" s="167" t="s">
        <v>36</v>
      </c>
      <c r="G4" s="168" t="s">
        <v>29</v>
      </c>
      <c r="H4" s="165" t="s">
        <v>4</v>
      </c>
      <c r="I4" s="169" t="s">
        <v>3</v>
      </c>
      <c r="J4" s="165" t="s">
        <v>53</v>
      </c>
      <c r="K4" s="102" t="s">
        <v>21</v>
      </c>
      <c r="L4" s="103" t="s">
        <v>22</v>
      </c>
      <c r="M4" s="11" t="s">
        <v>23</v>
      </c>
    </row>
    <row r="5" spans="1:13" ht="15.75" thickBot="1">
      <c r="A5" s="94" t="s">
        <v>5</v>
      </c>
      <c r="B5" s="104">
        <v>2.69</v>
      </c>
      <c r="C5" s="105">
        <v>2.57</v>
      </c>
      <c r="D5" s="106">
        <v>2.4500000000000002</v>
      </c>
      <c r="E5" s="107">
        <v>2.79</v>
      </c>
      <c r="F5" s="108">
        <v>2.69</v>
      </c>
      <c r="G5" s="109">
        <v>2.39</v>
      </c>
      <c r="H5" s="109">
        <v>2.39</v>
      </c>
      <c r="I5" s="110">
        <v>2.46</v>
      </c>
      <c r="J5" s="111">
        <v>3.55</v>
      </c>
      <c r="K5" s="112">
        <f t="shared" ref="K5:K26" si="0">MIN(B5:J5)</f>
        <v>2.39</v>
      </c>
      <c r="L5" s="113">
        <f t="shared" ref="L5:L26" si="1">MAX(B5:K5)</f>
        <v>3.55</v>
      </c>
      <c r="M5" s="170">
        <f t="shared" ref="M5:M26" si="2">L5/K5*100-100</f>
        <v>48.53556485355648</v>
      </c>
    </row>
    <row r="6" spans="1:13" ht="15.75" thickBot="1">
      <c r="A6" s="94" t="s">
        <v>6</v>
      </c>
      <c r="B6" s="114">
        <v>2.97</v>
      </c>
      <c r="C6" s="115">
        <v>2.5299999999999998</v>
      </c>
      <c r="D6" s="116">
        <v>2.79</v>
      </c>
      <c r="E6" s="117">
        <v>2.89</v>
      </c>
      <c r="F6" s="117">
        <v>2.79</v>
      </c>
      <c r="G6" s="118">
        <v>2.59</v>
      </c>
      <c r="H6" s="119">
        <v>2.29</v>
      </c>
      <c r="I6" s="120">
        <v>2.5299999999999998</v>
      </c>
      <c r="J6" s="121">
        <v>1.95</v>
      </c>
      <c r="K6" s="122">
        <f t="shared" si="0"/>
        <v>1.95</v>
      </c>
      <c r="L6" s="123">
        <f t="shared" si="1"/>
        <v>2.97</v>
      </c>
      <c r="M6" s="171">
        <f t="shared" si="2"/>
        <v>52.307692307692321</v>
      </c>
    </row>
    <row r="7" spans="1:13" ht="15.75" thickBot="1">
      <c r="A7" s="94" t="s">
        <v>7</v>
      </c>
      <c r="B7" s="119">
        <v>1.99</v>
      </c>
      <c r="C7" s="119">
        <v>1.95</v>
      </c>
      <c r="D7" s="116">
        <v>1.98</v>
      </c>
      <c r="E7" s="119">
        <v>1.89</v>
      </c>
      <c r="F7" s="114">
        <v>2.19</v>
      </c>
      <c r="G7" s="124">
        <v>1.55</v>
      </c>
      <c r="H7" s="119">
        <v>1.79</v>
      </c>
      <c r="I7" s="116">
        <v>1.65</v>
      </c>
      <c r="J7" s="125">
        <v>2.15</v>
      </c>
      <c r="K7" s="122">
        <f t="shared" si="0"/>
        <v>1.55</v>
      </c>
      <c r="L7" s="123">
        <f t="shared" si="1"/>
        <v>2.19</v>
      </c>
      <c r="M7" s="171">
        <f t="shared" si="2"/>
        <v>41.290322580645153</v>
      </c>
    </row>
    <row r="8" spans="1:13" ht="15.75" thickBot="1">
      <c r="A8" s="94" t="s">
        <v>8</v>
      </c>
      <c r="B8" s="126">
        <v>6.39</v>
      </c>
      <c r="C8" s="127">
        <v>3.82</v>
      </c>
      <c r="D8" s="116">
        <v>4.49</v>
      </c>
      <c r="E8" s="117">
        <v>4.79</v>
      </c>
      <c r="F8" s="128">
        <v>4.29</v>
      </c>
      <c r="G8" s="129">
        <v>4.29</v>
      </c>
      <c r="H8" s="119">
        <v>3.99</v>
      </c>
      <c r="I8" s="116">
        <v>4.09</v>
      </c>
      <c r="J8" s="130">
        <v>5.79</v>
      </c>
      <c r="K8" s="122">
        <f t="shared" si="0"/>
        <v>3.82</v>
      </c>
      <c r="L8" s="123">
        <f t="shared" si="1"/>
        <v>6.39</v>
      </c>
      <c r="M8" s="171">
        <f t="shared" si="2"/>
        <v>67.277486910994753</v>
      </c>
    </row>
    <row r="9" spans="1:13" ht="15.75" thickBot="1">
      <c r="A9" s="94" t="s">
        <v>9</v>
      </c>
      <c r="B9" s="117">
        <v>2.89</v>
      </c>
      <c r="C9" s="124">
        <v>1.89</v>
      </c>
      <c r="D9" s="120">
        <v>3.98</v>
      </c>
      <c r="E9" s="119">
        <v>2.79</v>
      </c>
      <c r="F9" s="119">
        <v>2.29</v>
      </c>
      <c r="G9" s="115">
        <v>1.98</v>
      </c>
      <c r="H9" s="118">
        <v>1.98</v>
      </c>
      <c r="I9" s="119">
        <v>3.48</v>
      </c>
      <c r="J9" s="131">
        <v>4.99</v>
      </c>
      <c r="K9" s="122">
        <f t="shared" si="0"/>
        <v>1.89</v>
      </c>
      <c r="L9" s="123">
        <f t="shared" si="1"/>
        <v>4.99</v>
      </c>
      <c r="M9" s="171">
        <f t="shared" si="2"/>
        <v>164.02116402116405</v>
      </c>
    </row>
    <row r="10" spans="1:13" ht="15.75" thickBot="1">
      <c r="A10" s="94" t="s">
        <v>10</v>
      </c>
      <c r="B10" s="128">
        <v>1.65</v>
      </c>
      <c r="C10" s="124">
        <v>0.79</v>
      </c>
      <c r="D10" s="116">
        <v>1.79</v>
      </c>
      <c r="E10" s="114">
        <v>1.99</v>
      </c>
      <c r="F10" s="119">
        <v>0.99</v>
      </c>
      <c r="G10" s="118">
        <v>0.79</v>
      </c>
      <c r="H10" s="118">
        <v>1.39</v>
      </c>
      <c r="I10" s="132">
        <v>0.99</v>
      </c>
      <c r="J10" s="133">
        <v>1.85</v>
      </c>
      <c r="K10" s="122">
        <f t="shared" si="0"/>
        <v>0.79</v>
      </c>
      <c r="L10" s="123">
        <f t="shared" si="1"/>
        <v>1.99</v>
      </c>
      <c r="M10" s="172">
        <f t="shared" si="2"/>
        <v>151.89873417721515</v>
      </c>
    </row>
    <row r="11" spans="1:13" ht="15.75" thickBot="1">
      <c r="A11" s="94" t="s">
        <v>11</v>
      </c>
      <c r="B11" s="115">
        <v>1.65</v>
      </c>
      <c r="C11" s="119">
        <v>1.79</v>
      </c>
      <c r="D11" s="120">
        <v>1.98</v>
      </c>
      <c r="E11" s="134">
        <v>3.79</v>
      </c>
      <c r="F11" s="117">
        <v>1.59</v>
      </c>
      <c r="G11" s="117">
        <v>0.98</v>
      </c>
      <c r="H11" s="127">
        <v>0.89</v>
      </c>
      <c r="I11" s="132">
        <v>1.38</v>
      </c>
      <c r="J11" s="135">
        <v>1.35</v>
      </c>
      <c r="K11" s="122">
        <f t="shared" si="0"/>
        <v>0.89</v>
      </c>
      <c r="L11" s="123">
        <f t="shared" si="1"/>
        <v>3.79</v>
      </c>
      <c r="M11" s="171">
        <f t="shared" si="2"/>
        <v>325.84269662921355</v>
      </c>
    </row>
    <row r="12" spans="1:13" ht="15.75" thickBot="1">
      <c r="A12" s="94" t="s">
        <v>12</v>
      </c>
      <c r="B12" s="119">
        <v>1.99</v>
      </c>
      <c r="C12" s="118">
        <v>1.99</v>
      </c>
      <c r="D12" s="136">
        <v>2.98</v>
      </c>
      <c r="E12" s="117">
        <v>1.69</v>
      </c>
      <c r="F12" s="137">
        <v>0.99</v>
      </c>
      <c r="G12" s="117">
        <v>1.98</v>
      </c>
      <c r="H12" s="118">
        <v>1.78</v>
      </c>
      <c r="I12" s="138">
        <v>1.85</v>
      </c>
      <c r="J12" s="133">
        <v>2.19</v>
      </c>
      <c r="K12" s="122">
        <f t="shared" si="0"/>
        <v>0.99</v>
      </c>
      <c r="L12" s="123">
        <f t="shared" si="1"/>
        <v>2.98</v>
      </c>
      <c r="M12" s="172">
        <f t="shared" si="2"/>
        <v>201.01010101010098</v>
      </c>
    </row>
    <row r="13" spans="1:13" ht="15.75" thickBot="1">
      <c r="A13" s="94" t="s">
        <v>31</v>
      </c>
      <c r="B13" s="118">
        <v>7.89</v>
      </c>
      <c r="C13" s="119">
        <v>7.65</v>
      </c>
      <c r="D13" s="116">
        <v>7.97</v>
      </c>
      <c r="E13" s="117">
        <v>7.99</v>
      </c>
      <c r="F13" s="117">
        <v>8.99</v>
      </c>
      <c r="G13" s="127">
        <v>5.99</v>
      </c>
      <c r="H13" s="119">
        <v>7.79</v>
      </c>
      <c r="I13" s="138">
        <v>7.98</v>
      </c>
      <c r="J13" s="131">
        <v>9.2899999999999991</v>
      </c>
      <c r="K13" s="122">
        <f t="shared" si="0"/>
        <v>5.99</v>
      </c>
      <c r="L13" s="123">
        <f t="shared" si="1"/>
        <v>9.2899999999999991</v>
      </c>
      <c r="M13" s="171">
        <f t="shared" si="2"/>
        <v>55.091819699499155</v>
      </c>
    </row>
    <row r="14" spans="1:13" ht="15.75" thickBot="1">
      <c r="A14" s="94" t="s">
        <v>32</v>
      </c>
      <c r="B14" s="117">
        <v>23.49</v>
      </c>
      <c r="C14" s="124">
        <v>18.95</v>
      </c>
      <c r="D14" s="116">
        <v>22.98</v>
      </c>
      <c r="E14" s="117">
        <v>21.99</v>
      </c>
      <c r="F14" s="134">
        <v>27.9</v>
      </c>
      <c r="G14" s="139">
        <v>18.59</v>
      </c>
      <c r="H14" s="118">
        <v>19.989999999999998</v>
      </c>
      <c r="I14" s="116">
        <v>19.98</v>
      </c>
      <c r="J14" s="133">
        <v>25.49</v>
      </c>
      <c r="K14" s="122">
        <f>MIN(B14:J14)</f>
        <v>18.59</v>
      </c>
      <c r="L14" s="123">
        <f t="shared" si="1"/>
        <v>27.9</v>
      </c>
      <c r="M14" s="171">
        <f t="shared" si="2"/>
        <v>50.080688542226994</v>
      </c>
    </row>
    <row r="15" spans="1:13" ht="15.75" thickBot="1">
      <c r="A15" s="94" t="s">
        <v>35</v>
      </c>
      <c r="B15" s="118">
        <v>2.19</v>
      </c>
      <c r="C15" s="119">
        <v>2.25</v>
      </c>
      <c r="D15" s="120">
        <v>2.1800000000000002</v>
      </c>
      <c r="E15" s="127">
        <v>1.99</v>
      </c>
      <c r="F15" s="119">
        <v>2.4900000000000002</v>
      </c>
      <c r="G15" s="115">
        <v>2.1800000000000002</v>
      </c>
      <c r="H15" s="119">
        <v>2.19</v>
      </c>
      <c r="I15" s="120">
        <v>2.09</v>
      </c>
      <c r="J15" s="131">
        <v>2.65</v>
      </c>
      <c r="K15" s="122">
        <f t="shared" si="0"/>
        <v>1.99</v>
      </c>
      <c r="L15" s="123">
        <f t="shared" si="1"/>
        <v>2.65</v>
      </c>
      <c r="M15" s="173">
        <f t="shared" si="2"/>
        <v>33.165829145728623</v>
      </c>
    </row>
    <row r="16" spans="1:13" ht="15.75" thickBot="1">
      <c r="A16" s="94" t="s">
        <v>13</v>
      </c>
      <c r="B16" s="117">
        <v>3.59</v>
      </c>
      <c r="C16" s="119">
        <v>2.4900000000000002</v>
      </c>
      <c r="D16" s="116">
        <v>2.4900000000000002</v>
      </c>
      <c r="E16" s="119">
        <v>3.29</v>
      </c>
      <c r="F16" s="114">
        <v>4.59</v>
      </c>
      <c r="G16" s="119">
        <v>2.19</v>
      </c>
      <c r="H16" s="119">
        <v>2.79</v>
      </c>
      <c r="I16" s="140">
        <v>1.69</v>
      </c>
      <c r="J16" s="141">
        <v>2.09</v>
      </c>
      <c r="K16" s="122">
        <f t="shared" si="0"/>
        <v>1.69</v>
      </c>
      <c r="L16" s="123">
        <f t="shared" si="1"/>
        <v>4.59</v>
      </c>
      <c r="M16" s="171">
        <f t="shared" si="2"/>
        <v>171.59763313609466</v>
      </c>
    </row>
    <row r="17" spans="1:13" ht="15.75" thickBot="1">
      <c r="A17" s="94" t="s">
        <v>14</v>
      </c>
      <c r="B17" s="119">
        <v>1.89</v>
      </c>
      <c r="C17" s="124">
        <v>1.49</v>
      </c>
      <c r="D17" s="116">
        <v>1.79</v>
      </c>
      <c r="E17" s="117">
        <v>1.89</v>
      </c>
      <c r="F17" s="134">
        <v>2.69</v>
      </c>
      <c r="G17" s="119">
        <v>1.49</v>
      </c>
      <c r="H17" s="118">
        <v>1.59</v>
      </c>
      <c r="I17" s="120">
        <v>1.64</v>
      </c>
      <c r="J17" s="142">
        <v>2.39</v>
      </c>
      <c r="K17" s="122">
        <f t="shared" si="0"/>
        <v>1.49</v>
      </c>
      <c r="L17" s="123">
        <f t="shared" si="1"/>
        <v>2.69</v>
      </c>
      <c r="M17" s="171">
        <f t="shared" si="2"/>
        <v>80.536912751677846</v>
      </c>
    </row>
    <row r="18" spans="1:13" ht="15.75" thickBot="1">
      <c r="A18" s="94" t="s">
        <v>15</v>
      </c>
      <c r="B18" s="117">
        <v>3.79</v>
      </c>
      <c r="C18" s="118">
        <v>3.79</v>
      </c>
      <c r="D18" s="116">
        <v>3.89</v>
      </c>
      <c r="E18" s="119">
        <v>3.79</v>
      </c>
      <c r="F18" s="114">
        <v>4.99</v>
      </c>
      <c r="G18" s="137">
        <v>3.59</v>
      </c>
      <c r="H18" s="118">
        <v>3.59</v>
      </c>
      <c r="I18" s="138">
        <v>3.79</v>
      </c>
      <c r="J18" s="130">
        <v>4.49</v>
      </c>
      <c r="K18" s="122">
        <f t="shared" si="0"/>
        <v>3.59</v>
      </c>
      <c r="L18" s="123">
        <f t="shared" si="1"/>
        <v>4.99</v>
      </c>
      <c r="M18" s="174">
        <f t="shared" si="2"/>
        <v>38.997214484679688</v>
      </c>
    </row>
    <row r="19" spans="1:13" ht="15.75" thickBot="1">
      <c r="A19" s="94" t="s">
        <v>16</v>
      </c>
      <c r="B19" s="119">
        <v>8.69</v>
      </c>
      <c r="C19" s="116" t="s">
        <v>46</v>
      </c>
      <c r="D19" s="143">
        <v>9.9</v>
      </c>
      <c r="E19" s="118">
        <v>8.49</v>
      </c>
      <c r="F19" s="118">
        <v>9.59</v>
      </c>
      <c r="G19" s="116" t="s">
        <v>46</v>
      </c>
      <c r="H19" s="124">
        <v>6.99</v>
      </c>
      <c r="I19" s="116" t="s">
        <v>46</v>
      </c>
      <c r="J19" s="133">
        <v>8.99</v>
      </c>
      <c r="K19" s="122">
        <f t="shared" si="0"/>
        <v>6.99</v>
      </c>
      <c r="L19" s="123">
        <f t="shared" si="1"/>
        <v>9.9</v>
      </c>
      <c r="M19" s="175">
        <f t="shared" si="2"/>
        <v>41.630901287553655</v>
      </c>
    </row>
    <row r="20" spans="1:13" ht="15.75" thickBot="1">
      <c r="A20" s="94" t="s">
        <v>17</v>
      </c>
      <c r="B20" s="119">
        <v>5.29</v>
      </c>
      <c r="C20" s="119">
        <v>4.55</v>
      </c>
      <c r="D20" s="132">
        <v>5.97</v>
      </c>
      <c r="E20" s="134">
        <v>5.99</v>
      </c>
      <c r="F20" s="134">
        <v>5.99</v>
      </c>
      <c r="G20" s="118">
        <v>3.79</v>
      </c>
      <c r="H20" s="117">
        <v>4.29</v>
      </c>
      <c r="I20" s="144">
        <v>2.59</v>
      </c>
      <c r="J20" s="133">
        <v>5.79</v>
      </c>
      <c r="K20" s="122">
        <f t="shared" si="0"/>
        <v>2.59</v>
      </c>
      <c r="L20" s="123">
        <f t="shared" si="1"/>
        <v>5.99</v>
      </c>
      <c r="M20" s="171">
        <f t="shared" si="2"/>
        <v>131.27413127413126</v>
      </c>
    </row>
    <row r="21" spans="1:13" ht="15.75" thickBot="1">
      <c r="A21" s="94" t="s">
        <v>52</v>
      </c>
      <c r="B21" s="119">
        <v>6.85</v>
      </c>
      <c r="C21" s="124">
        <v>3.49</v>
      </c>
      <c r="D21" s="116">
        <v>5.99</v>
      </c>
      <c r="E21" s="114">
        <v>7.99</v>
      </c>
      <c r="F21" s="114">
        <v>7.99</v>
      </c>
      <c r="G21" s="118">
        <v>4.9800000000000004</v>
      </c>
      <c r="H21" s="128">
        <v>5.28</v>
      </c>
      <c r="I21" s="120">
        <v>5.69</v>
      </c>
      <c r="J21" s="130">
        <v>5.99</v>
      </c>
      <c r="K21" s="122">
        <f t="shared" si="0"/>
        <v>3.49</v>
      </c>
      <c r="L21" s="123">
        <f t="shared" si="1"/>
        <v>7.99</v>
      </c>
      <c r="M21" s="171">
        <f t="shared" si="2"/>
        <v>128.93982808022923</v>
      </c>
    </row>
    <row r="22" spans="1:13" ht="15.75" thickBot="1">
      <c r="A22" s="94" t="s">
        <v>18</v>
      </c>
      <c r="B22" s="119">
        <v>2.15</v>
      </c>
      <c r="C22" s="118">
        <v>2.1</v>
      </c>
      <c r="D22" s="116">
        <v>2.15</v>
      </c>
      <c r="E22" s="117">
        <v>2.19</v>
      </c>
      <c r="F22" s="117">
        <v>3.29</v>
      </c>
      <c r="G22" s="128">
        <v>2.1</v>
      </c>
      <c r="H22" s="118">
        <v>2.19</v>
      </c>
      <c r="I22" s="144">
        <v>1.95</v>
      </c>
      <c r="J22" s="145">
        <v>3.49</v>
      </c>
      <c r="K22" s="122">
        <f t="shared" si="0"/>
        <v>1.95</v>
      </c>
      <c r="L22" s="123">
        <f t="shared" si="1"/>
        <v>3.49</v>
      </c>
      <c r="M22" s="172">
        <f t="shared" si="2"/>
        <v>78.974358974358978</v>
      </c>
    </row>
    <row r="23" spans="1:13" ht="15.75" thickBot="1">
      <c r="A23" s="94" t="s">
        <v>19</v>
      </c>
      <c r="B23" s="117">
        <v>2.67</v>
      </c>
      <c r="C23" s="119">
        <v>1.95</v>
      </c>
      <c r="D23" s="116">
        <v>2.15</v>
      </c>
      <c r="E23" s="119">
        <v>1.99</v>
      </c>
      <c r="F23" s="119">
        <v>1.99</v>
      </c>
      <c r="G23" s="128">
        <v>1.79</v>
      </c>
      <c r="H23" s="119">
        <v>1.99</v>
      </c>
      <c r="I23" s="144">
        <v>1.1499999999999999</v>
      </c>
      <c r="J23" s="131">
        <v>2.89</v>
      </c>
      <c r="K23" s="122">
        <f t="shared" si="0"/>
        <v>1.1499999999999999</v>
      </c>
      <c r="L23" s="123">
        <f t="shared" si="1"/>
        <v>2.89</v>
      </c>
      <c r="M23" s="171">
        <f t="shared" si="2"/>
        <v>151.30434782608697</v>
      </c>
    </row>
    <row r="24" spans="1:13" ht="15.75" thickBot="1">
      <c r="A24" s="94" t="s">
        <v>20</v>
      </c>
      <c r="B24" s="117">
        <v>0.99</v>
      </c>
      <c r="C24" s="119">
        <v>0.79</v>
      </c>
      <c r="D24" s="116">
        <v>1.1499999999999999</v>
      </c>
      <c r="E24" s="117">
        <v>0.99</v>
      </c>
      <c r="F24" s="117">
        <v>1.18</v>
      </c>
      <c r="G24" s="119">
        <v>0.89</v>
      </c>
      <c r="H24" s="119">
        <v>0.99</v>
      </c>
      <c r="I24" s="144">
        <v>0.76</v>
      </c>
      <c r="J24" s="145">
        <v>1.59</v>
      </c>
      <c r="K24" s="146">
        <f t="shared" si="0"/>
        <v>0.76</v>
      </c>
      <c r="L24" s="123">
        <f t="shared" si="1"/>
        <v>1.59</v>
      </c>
      <c r="M24" s="171">
        <f t="shared" si="2"/>
        <v>109.21052631578948</v>
      </c>
    </row>
    <row r="25" spans="1:13" ht="15.75" thickBot="1">
      <c r="A25" s="94" t="s">
        <v>39</v>
      </c>
      <c r="B25" s="119">
        <v>4.99</v>
      </c>
      <c r="C25" s="124">
        <v>1.55</v>
      </c>
      <c r="D25" s="143">
        <v>6.97</v>
      </c>
      <c r="E25" s="119">
        <v>3.39</v>
      </c>
      <c r="F25" s="119">
        <v>2.9</v>
      </c>
      <c r="G25" s="119">
        <v>1.69</v>
      </c>
      <c r="H25" s="118">
        <v>4.6900000000000004</v>
      </c>
      <c r="I25" s="116">
        <v>1.59</v>
      </c>
      <c r="J25" s="133">
        <v>3.39</v>
      </c>
      <c r="K25" s="122">
        <f t="shared" si="0"/>
        <v>1.55</v>
      </c>
      <c r="L25" s="123">
        <f t="shared" si="1"/>
        <v>6.97</v>
      </c>
      <c r="M25" s="176">
        <f t="shared" si="2"/>
        <v>349.67741935483866</v>
      </c>
    </row>
    <row r="26" spans="1:13" ht="15.75" thickBot="1">
      <c r="A26" s="95" t="s">
        <v>30</v>
      </c>
      <c r="B26" s="147">
        <v>5.99</v>
      </c>
      <c r="C26" s="148">
        <v>4.29</v>
      </c>
      <c r="D26" s="149">
        <v>5.38</v>
      </c>
      <c r="E26" s="150">
        <v>3.98</v>
      </c>
      <c r="F26" s="150">
        <v>5.99</v>
      </c>
      <c r="G26" s="151">
        <v>3.89</v>
      </c>
      <c r="H26" s="152">
        <v>3.98</v>
      </c>
      <c r="I26" s="152">
        <v>4.45</v>
      </c>
      <c r="J26" s="153">
        <v>6.49</v>
      </c>
      <c r="K26" s="154">
        <f t="shared" si="0"/>
        <v>3.89</v>
      </c>
      <c r="L26" s="155">
        <f t="shared" si="1"/>
        <v>6.49</v>
      </c>
      <c r="M26" s="177">
        <f t="shared" si="2"/>
        <v>66.838046272493557</v>
      </c>
    </row>
    <row r="27" spans="1:13" ht="15.75" thickBot="1">
      <c r="A27" s="156" t="s">
        <v>24</v>
      </c>
      <c r="B27" s="157">
        <f t="shared" ref="B27:J27" si="3">SUM(B5:B26)</f>
        <v>102.67999999999999</v>
      </c>
      <c r="C27" s="158">
        <f t="shared" si="3"/>
        <v>72.67</v>
      </c>
      <c r="D27" s="157">
        <f t="shared" si="3"/>
        <v>103.4</v>
      </c>
      <c r="E27" s="159">
        <f t="shared" si="3"/>
        <v>98.569999999999979</v>
      </c>
      <c r="F27" s="159">
        <f>SUM(F5:F26)</f>
        <v>108.39</v>
      </c>
      <c r="G27" s="160">
        <f>SUM(G5:G26)</f>
        <v>69.709999999999994</v>
      </c>
      <c r="H27" s="161">
        <f t="shared" si="3"/>
        <v>84.839999999999989</v>
      </c>
      <c r="I27" s="157">
        <f t="shared" si="3"/>
        <v>73.780000000000015</v>
      </c>
      <c r="J27" s="162">
        <f t="shared" si="3"/>
        <v>108.83999999999997</v>
      </c>
      <c r="K27" s="101"/>
      <c r="L27" s="101"/>
    </row>
    <row r="28" spans="1:13" ht="9.75" customHeight="1" thickBot="1">
      <c r="E28" s="4"/>
      <c r="F28" s="4"/>
    </row>
    <row r="29" spans="1:13" ht="15.75" thickBot="1">
      <c r="A29" s="344" t="s">
        <v>33</v>
      </c>
      <c r="B29" s="345"/>
      <c r="C29" s="345"/>
      <c r="D29" s="346"/>
      <c r="G29" s="50" t="s">
        <v>42</v>
      </c>
      <c r="H29" s="51"/>
      <c r="I29" s="51"/>
      <c r="J29" s="51"/>
      <c r="K29" s="52">
        <f>SUM(K5:K26)</f>
        <v>69.98</v>
      </c>
    </row>
    <row r="30" spans="1:13" ht="15.75" thickBot="1">
      <c r="A30" s="3" t="s">
        <v>44</v>
      </c>
      <c r="B30" s="32">
        <v>42736</v>
      </c>
      <c r="C30" s="32">
        <v>42767</v>
      </c>
      <c r="D30" s="31" t="s">
        <v>34</v>
      </c>
      <c r="G30" s="7" t="s">
        <v>43</v>
      </c>
      <c r="H30" s="8"/>
      <c r="I30" s="8"/>
      <c r="J30" s="8"/>
      <c r="K30" s="9">
        <f>SUM(L5:L26)</f>
        <v>126.26999999999998</v>
      </c>
    </row>
    <row r="31" spans="1:13">
      <c r="A31" s="53" t="s">
        <v>41</v>
      </c>
      <c r="B31" s="17">
        <v>74.34</v>
      </c>
      <c r="C31" s="41">
        <f>K29</f>
        <v>69.98</v>
      </c>
      <c r="D31" s="18">
        <f>((C31-B31)/B31)</f>
        <v>-5.8649448479956942E-2</v>
      </c>
      <c r="J31" s="1" t="s">
        <v>25</v>
      </c>
      <c r="K31" s="43">
        <f>((K30-K29)/K29)</f>
        <v>0.8043726779079734</v>
      </c>
      <c r="L31" s="2"/>
    </row>
    <row r="32" spans="1:13" ht="15.75" thickBot="1">
      <c r="A32" s="34" t="s">
        <v>40</v>
      </c>
      <c r="B32" s="15">
        <v>128.49</v>
      </c>
      <c r="C32" s="42">
        <f>K30</f>
        <v>126.26999999999998</v>
      </c>
      <c r="D32" s="16">
        <f>((C32-B32)/B32)</f>
        <v>-1.7277609152463437E-2</v>
      </c>
    </row>
    <row r="33" spans="1:8" ht="7.5" customHeight="1"/>
    <row r="34" spans="1:8">
      <c r="A34" s="30" t="s">
        <v>54</v>
      </c>
      <c r="B34" s="30"/>
      <c r="C34" s="30"/>
      <c r="D34" s="30"/>
      <c r="E34" s="30"/>
      <c r="F34" s="30"/>
      <c r="G34" s="30"/>
      <c r="H34" s="30"/>
    </row>
    <row r="35" spans="1:8">
      <c r="A35" s="33" t="s">
        <v>26</v>
      </c>
      <c r="B35" s="30"/>
      <c r="C35" s="30"/>
      <c r="D35" s="30"/>
      <c r="E35" s="30"/>
      <c r="F35" s="30"/>
      <c r="G35" s="30"/>
      <c r="H35" s="30"/>
    </row>
    <row r="36" spans="1:8">
      <c r="A36" t="s">
        <v>45</v>
      </c>
    </row>
  </sheetData>
  <mergeCells count="4">
    <mergeCell ref="A3:A4"/>
    <mergeCell ref="B3:J3"/>
    <mergeCell ref="A29:D29"/>
    <mergeCell ref="A1:M1"/>
  </mergeCells>
  <printOptions horizontalCentered="1" verticalCentered="1"/>
  <pageMargins left="0.70866141732283472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topLeftCell="A16" workbookViewId="0">
      <selection activeCell="A19" sqref="A19"/>
    </sheetView>
  </sheetViews>
  <sheetFormatPr defaultRowHeight="15"/>
  <cols>
    <col min="1" max="1" width="28.85546875" customWidth="1"/>
    <col min="2" max="2" width="10.5703125" customWidth="1"/>
    <col min="3" max="3" width="11.140625" customWidth="1"/>
    <col min="4" max="4" width="8.42578125" customWidth="1"/>
    <col min="6" max="6" width="10.42578125" customWidth="1"/>
    <col min="7" max="7" width="8.42578125" customWidth="1"/>
    <col min="8" max="8" width="7.85546875" customWidth="1"/>
    <col min="9" max="9" width="8.5703125" customWidth="1"/>
    <col min="10" max="10" width="8.7109375" customWidth="1"/>
    <col min="11" max="11" width="8.5703125" customWidth="1"/>
    <col min="12" max="12" width="7.7109375" customWidth="1"/>
    <col min="13" max="13" width="6.5703125" customWidth="1"/>
  </cols>
  <sheetData>
    <row r="1" spans="1:13" ht="18">
      <c r="A1" s="353" t="s">
        <v>50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ht="9" customHeight="1" thickBot="1"/>
    <row r="3" spans="1:13" ht="14.25" customHeight="1" thickBot="1">
      <c r="A3" s="339" t="s">
        <v>38</v>
      </c>
      <c r="B3" s="354" t="s">
        <v>37</v>
      </c>
      <c r="C3" s="355"/>
      <c r="D3" s="355"/>
      <c r="E3" s="355"/>
      <c r="F3" s="355"/>
      <c r="G3" s="355"/>
      <c r="H3" s="355"/>
      <c r="I3" s="355"/>
      <c r="J3" s="356"/>
    </row>
    <row r="4" spans="1:13" ht="30.75" customHeight="1" thickBot="1">
      <c r="A4" s="340"/>
      <c r="B4" s="27" t="s">
        <v>0</v>
      </c>
      <c r="C4" s="19" t="s">
        <v>27</v>
      </c>
      <c r="D4" s="28" t="s">
        <v>28</v>
      </c>
      <c r="E4" s="21" t="s">
        <v>1</v>
      </c>
      <c r="F4" s="29" t="s">
        <v>36</v>
      </c>
      <c r="G4" s="20" t="s">
        <v>29</v>
      </c>
      <c r="H4" s="28" t="s">
        <v>4</v>
      </c>
      <c r="I4" s="22" t="s">
        <v>3</v>
      </c>
      <c r="J4" s="28" t="s">
        <v>2</v>
      </c>
      <c r="K4" s="49" t="s">
        <v>21</v>
      </c>
      <c r="L4" s="48" t="s">
        <v>22</v>
      </c>
      <c r="M4" s="11" t="s">
        <v>23</v>
      </c>
    </row>
    <row r="5" spans="1:13" ht="15.75" thickBot="1">
      <c r="A5" s="94" t="s">
        <v>5</v>
      </c>
      <c r="B5" s="83">
        <v>2.69</v>
      </c>
      <c r="C5" s="88">
        <v>2.59</v>
      </c>
      <c r="D5" s="85">
        <v>2.29</v>
      </c>
      <c r="E5" s="83">
        <v>3.59</v>
      </c>
      <c r="F5" s="89">
        <v>2.69</v>
      </c>
      <c r="G5" s="84">
        <v>2.65</v>
      </c>
      <c r="H5" s="84">
        <v>2.29</v>
      </c>
      <c r="I5" s="86">
        <v>2.4900000000000002</v>
      </c>
      <c r="J5" s="87">
        <v>3.19</v>
      </c>
      <c r="K5" s="23">
        <f t="shared" ref="K5:K26" si="0">MIN(B5:J5)</f>
        <v>2.29</v>
      </c>
      <c r="L5" s="45">
        <f t="shared" ref="L5:L26" si="1">MAX(B5:K5)</f>
        <v>3.59</v>
      </c>
      <c r="M5" s="12">
        <f t="shared" ref="M5:M26" si="2">L5/K5*100-100</f>
        <v>56.768558951965076</v>
      </c>
    </row>
    <row r="6" spans="1:13" ht="15.75" thickBot="1">
      <c r="A6" s="94" t="s">
        <v>6</v>
      </c>
      <c r="B6" s="72">
        <v>2.15</v>
      </c>
      <c r="C6" s="55">
        <v>2.39</v>
      </c>
      <c r="D6" s="71">
        <v>2.29</v>
      </c>
      <c r="E6" s="69">
        <v>2.39</v>
      </c>
      <c r="F6" s="69">
        <v>2.99</v>
      </c>
      <c r="G6" s="70">
        <v>2.4900000000000002</v>
      </c>
      <c r="H6" s="72">
        <v>2.4900000000000002</v>
      </c>
      <c r="I6" s="75">
        <v>2.2599999999999998</v>
      </c>
      <c r="J6" s="61">
        <v>2.4900000000000002</v>
      </c>
      <c r="K6" s="24">
        <f t="shared" si="0"/>
        <v>2.15</v>
      </c>
      <c r="L6" s="46">
        <f t="shared" si="1"/>
        <v>2.99</v>
      </c>
      <c r="M6" s="13">
        <f t="shared" si="2"/>
        <v>39.069767441860478</v>
      </c>
    </row>
    <row r="7" spans="1:13" ht="15.75" thickBot="1">
      <c r="A7" s="94" t="s">
        <v>7</v>
      </c>
      <c r="B7" s="72">
        <v>1.99</v>
      </c>
      <c r="C7" s="72">
        <v>1.79</v>
      </c>
      <c r="D7" s="71">
        <v>2.15</v>
      </c>
      <c r="E7" s="72">
        <v>1.79</v>
      </c>
      <c r="F7" s="62">
        <v>1.99</v>
      </c>
      <c r="G7" s="56">
        <v>1.69</v>
      </c>
      <c r="H7" s="72">
        <v>1.79</v>
      </c>
      <c r="I7" s="71">
        <v>1.48</v>
      </c>
      <c r="J7" s="61">
        <v>2.19</v>
      </c>
      <c r="K7" s="24">
        <f t="shared" si="0"/>
        <v>1.48</v>
      </c>
      <c r="L7" s="46">
        <f t="shared" si="1"/>
        <v>2.19</v>
      </c>
      <c r="M7" s="13">
        <f t="shared" si="2"/>
        <v>47.972972972972968</v>
      </c>
    </row>
    <row r="8" spans="1:13" ht="15.75" thickBot="1">
      <c r="A8" s="94" t="s">
        <v>8</v>
      </c>
      <c r="B8" s="70">
        <v>3.69</v>
      </c>
      <c r="C8" s="72">
        <v>3.7</v>
      </c>
      <c r="D8" s="71">
        <v>3.78</v>
      </c>
      <c r="E8" s="69">
        <v>4.99</v>
      </c>
      <c r="F8" s="63">
        <v>4.29</v>
      </c>
      <c r="G8" s="56">
        <v>4.59</v>
      </c>
      <c r="H8" s="72">
        <v>3.49</v>
      </c>
      <c r="I8" s="71">
        <v>3.79</v>
      </c>
      <c r="J8" s="77">
        <v>4.49</v>
      </c>
      <c r="K8" s="24">
        <f t="shared" si="0"/>
        <v>3.49</v>
      </c>
      <c r="L8" s="46">
        <f t="shared" si="1"/>
        <v>4.99</v>
      </c>
      <c r="M8" s="13">
        <f t="shared" si="2"/>
        <v>42.979942693409754</v>
      </c>
    </row>
    <row r="9" spans="1:13" ht="15.75" thickBot="1">
      <c r="A9" s="94" t="s">
        <v>9</v>
      </c>
      <c r="B9" s="69">
        <v>2.99</v>
      </c>
      <c r="C9" s="70">
        <v>1.89</v>
      </c>
      <c r="D9" s="75">
        <v>2.98</v>
      </c>
      <c r="E9" s="72">
        <v>1.95</v>
      </c>
      <c r="F9" s="72">
        <v>1.99</v>
      </c>
      <c r="G9" s="55">
        <v>1.98</v>
      </c>
      <c r="H9" s="70">
        <v>1.98</v>
      </c>
      <c r="I9" s="72">
        <v>2.4900000000000002</v>
      </c>
      <c r="J9" s="64">
        <v>4.99</v>
      </c>
      <c r="K9" s="24">
        <f t="shared" si="0"/>
        <v>1.89</v>
      </c>
      <c r="L9" s="46">
        <f t="shared" si="1"/>
        <v>4.99</v>
      </c>
      <c r="M9" s="13">
        <f t="shared" si="2"/>
        <v>164.02116402116405</v>
      </c>
    </row>
    <row r="10" spans="1:13" ht="15.75" thickBot="1">
      <c r="A10" s="94" t="s">
        <v>10</v>
      </c>
      <c r="B10" s="57">
        <v>1.25</v>
      </c>
      <c r="C10" s="70">
        <v>1.59</v>
      </c>
      <c r="D10" s="71">
        <v>1.79</v>
      </c>
      <c r="E10" s="62">
        <v>2.19</v>
      </c>
      <c r="F10" s="72">
        <v>1.49</v>
      </c>
      <c r="G10" s="70">
        <v>0.89</v>
      </c>
      <c r="H10" s="70">
        <v>1.29</v>
      </c>
      <c r="I10" s="73">
        <v>1.89</v>
      </c>
      <c r="J10" s="74">
        <v>1.65</v>
      </c>
      <c r="K10" s="24">
        <f t="shared" si="0"/>
        <v>0.89</v>
      </c>
      <c r="L10" s="46">
        <f t="shared" si="1"/>
        <v>2.19</v>
      </c>
      <c r="M10" s="5">
        <f t="shared" si="2"/>
        <v>146.06741573033707</v>
      </c>
    </row>
    <row r="11" spans="1:13" ht="15.75" thickBot="1">
      <c r="A11" s="94" t="s">
        <v>11</v>
      </c>
      <c r="B11" s="55">
        <v>1.49</v>
      </c>
      <c r="C11" s="72">
        <v>0.79</v>
      </c>
      <c r="D11" s="75">
        <v>1.49</v>
      </c>
      <c r="E11" s="69">
        <v>0.99</v>
      </c>
      <c r="F11" s="69">
        <v>0.99</v>
      </c>
      <c r="G11" s="69">
        <v>1.18</v>
      </c>
      <c r="H11" s="72">
        <v>0.98</v>
      </c>
      <c r="I11" s="73">
        <v>1.49</v>
      </c>
      <c r="J11" s="90">
        <v>0.89</v>
      </c>
      <c r="K11" s="24">
        <f t="shared" si="0"/>
        <v>0.79</v>
      </c>
      <c r="L11" s="46">
        <f t="shared" si="1"/>
        <v>1.49</v>
      </c>
      <c r="M11" s="13">
        <f t="shared" si="2"/>
        <v>88.607594936708836</v>
      </c>
    </row>
    <row r="12" spans="1:13" ht="15.75" thickBot="1">
      <c r="A12" s="94" t="s">
        <v>12</v>
      </c>
      <c r="B12" s="72">
        <v>2.19</v>
      </c>
      <c r="C12" s="70">
        <v>1.99</v>
      </c>
      <c r="D12" s="71">
        <v>2.4900000000000002</v>
      </c>
      <c r="E12" s="69">
        <v>1.78</v>
      </c>
      <c r="F12" s="57">
        <v>0.99</v>
      </c>
      <c r="G12" s="69">
        <v>1.98</v>
      </c>
      <c r="H12" s="70">
        <v>1.29</v>
      </c>
      <c r="I12" s="91">
        <v>1.39</v>
      </c>
      <c r="J12" s="74">
        <v>2.4900000000000002</v>
      </c>
      <c r="K12" s="24">
        <f t="shared" si="0"/>
        <v>0.99</v>
      </c>
      <c r="L12" s="46">
        <f t="shared" si="1"/>
        <v>2.4900000000000002</v>
      </c>
      <c r="M12" s="5">
        <f t="shared" si="2"/>
        <v>151.51515151515156</v>
      </c>
    </row>
    <row r="13" spans="1:13" ht="15.75" thickBot="1">
      <c r="A13" s="94" t="s">
        <v>31</v>
      </c>
      <c r="B13" s="70">
        <v>7.99</v>
      </c>
      <c r="C13" s="72">
        <v>7.65</v>
      </c>
      <c r="D13" s="71">
        <v>8.9700000000000006</v>
      </c>
      <c r="E13" s="69">
        <v>8.2899999999999991</v>
      </c>
      <c r="F13" s="69">
        <v>8.99</v>
      </c>
      <c r="G13" s="72">
        <v>6.98</v>
      </c>
      <c r="H13" s="72">
        <v>6.89</v>
      </c>
      <c r="I13" s="58">
        <v>5.99</v>
      </c>
      <c r="J13" s="64">
        <v>8.98</v>
      </c>
      <c r="K13" s="24">
        <f t="shared" si="0"/>
        <v>5.99</v>
      </c>
      <c r="L13" s="46">
        <f t="shared" si="1"/>
        <v>8.99</v>
      </c>
      <c r="M13" s="13">
        <f t="shared" si="2"/>
        <v>50.083472454090156</v>
      </c>
    </row>
    <row r="14" spans="1:13" ht="15.75" thickBot="1">
      <c r="A14" s="94" t="s">
        <v>32</v>
      </c>
      <c r="B14" s="69">
        <v>24.29</v>
      </c>
      <c r="C14" s="56">
        <v>18.95</v>
      </c>
      <c r="D14" s="71">
        <v>17.98</v>
      </c>
      <c r="E14" s="69">
        <v>19.45</v>
      </c>
      <c r="F14" s="63">
        <v>24.9</v>
      </c>
      <c r="G14" s="78">
        <v>17.98</v>
      </c>
      <c r="H14" s="70">
        <v>19.989999999999998</v>
      </c>
      <c r="I14" s="71" t="s">
        <v>46</v>
      </c>
      <c r="J14" s="74">
        <v>25.49</v>
      </c>
      <c r="K14" s="24">
        <f>MIN(B14:J14)</f>
        <v>17.98</v>
      </c>
      <c r="L14" s="46">
        <f t="shared" si="1"/>
        <v>25.49</v>
      </c>
      <c r="M14" s="13">
        <f t="shared" si="2"/>
        <v>41.768631813125694</v>
      </c>
    </row>
    <row r="15" spans="1:13" ht="15.75" thickBot="1">
      <c r="A15" s="94" t="s">
        <v>35</v>
      </c>
      <c r="B15" s="70">
        <v>2.09</v>
      </c>
      <c r="C15" s="72">
        <v>2.2799999999999998</v>
      </c>
      <c r="D15" s="75">
        <v>2.34</v>
      </c>
      <c r="E15" s="72">
        <v>2.39</v>
      </c>
      <c r="F15" s="72">
        <v>2.65</v>
      </c>
      <c r="G15" s="55">
        <v>2.38</v>
      </c>
      <c r="H15" s="72">
        <v>2.17</v>
      </c>
      <c r="I15" s="75">
        <v>2.59</v>
      </c>
      <c r="J15" s="64">
        <v>2.65</v>
      </c>
      <c r="K15" s="24">
        <f t="shared" si="0"/>
        <v>2.09</v>
      </c>
      <c r="L15" s="46">
        <f t="shared" si="1"/>
        <v>2.65</v>
      </c>
      <c r="M15" s="6">
        <f t="shared" si="2"/>
        <v>26.79425837320575</v>
      </c>
    </row>
    <row r="16" spans="1:13" ht="15.75" thickBot="1">
      <c r="A16" s="94" t="s">
        <v>13</v>
      </c>
      <c r="B16" s="69">
        <v>3.59</v>
      </c>
      <c r="C16" s="72">
        <v>2.6</v>
      </c>
      <c r="D16" s="71">
        <v>2.27</v>
      </c>
      <c r="E16" s="72">
        <v>3.49</v>
      </c>
      <c r="F16" s="62">
        <v>4.79</v>
      </c>
      <c r="G16" s="72">
        <v>2.95</v>
      </c>
      <c r="H16" s="72">
        <v>2.99</v>
      </c>
      <c r="I16" s="59">
        <v>1.69</v>
      </c>
      <c r="J16" s="76">
        <v>2.09</v>
      </c>
      <c r="K16" s="24">
        <f t="shared" si="0"/>
        <v>1.69</v>
      </c>
      <c r="L16" s="46">
        <f t="shared" si="1"/>
        <v>4.79</v>
      </c>
      <c r="M16" s="13">
        <f t="shared" si="2"/>
        <v>183.43195266272187</v>
      </c>
    </row>
    <row r="17" spans="1:13" ht="15.75" thickBot="1">
      <c r="A17" s="94" t="s">
        <v>14</v>
      </c>
      <c r="B17" s="72">
        <v>1.69</v>
      </c>
      <c r="C17" s="56">
        <v>1.42</v>
      </c>
      <c r="D17" s="71">
        <v>1.59</v>
      </c>
      <c r="E17" s="69">
        <v>1.95</v>
      </c>
      <c r="F17" s="69">
        <v>2.29</v>
      </c>
      <c r="G17" s="72">
        <v>1.49</v>
      </c>
      <c r="H17" s="70">
        <v>1.59</v>
      </c>
      <c r="I17" s="75">
        <v>1.55</v>
      </c>
      <c r="J17" s="64">
        <v>2.39</v>
      </c>
      <c r="K17" s="24">
        <f t="shared" si="0"/>
        <v>1.42</v>
      </c>
      <c r="L17" s="46">
        <f t="shared" si="1"/>
        <v>2.39</v>
      </c>
      <c r="M17" s="13">
        <f t="shared" si="2"/>
        <v>68.309859154929597</v>
      </c>
    </row>
    <row r="18" spans="1:13" ht="15.75" thickBot="1">
      <c r="A18" s="94" t="s">
        <v>15</v>
      </c>
      <c r="B18" s="69">
        <v>4.3899999999999997</v>
      </c>
      <c r="C18" s="70">
        <v>3.58</v>
      </c>
      <c r="D18" s="71">
        <v>3.97</v>
      </c>
      <c r="E18" s="72">
        <v>3.59</v>
      </c>
      <c r="F18" s="62">
        <v>3.99</v>
      </c>
      <c r="G18" s="69">
        <v>3.59</v>
      </c>
      <c r="H18" s="70">
        <v>3.49</v>
      </c>
      <c r="I18" s="58">
        <v>3.6</v>
      </c>
      <c r="J18" s="77">
        <v>4.22</v>
      </c>
      <c r="K18" s="24">
        <f t="shared" si="0"/>
        <v>3.49</v>
      </c>
      <c r="L18" s="46">
        <f t="shared" si="1"/>
        <v>4.3899999999999997</v>
      </c>
      <c r="M18" s="54">
        <f t="shared" si="2"/>
        <v>25.787965616045838</v>
      </c>
    </row>
    <row r="19" spans="1:13" ht="15.75" thickBot="1">
      <c r="A19" s="94" t="s">
        <v>16</v>
      </c>
      <c r="B19" s="72">
        <v>8.69</v>
      </c>
      <c r="C19" s="71" t="s">
        <v>46</v>
      </c>
      <c r="D19" s="65">
        <v>9.9</v>
      </c>
      <c r="E19" s="70">
        <v>8.49</v>
      </c>
      <c r="F19" s="70">
        <v>9.59</v>
      </c>
      <c r="G19" s="71" t="s">
        <v>46</v>
      </c>
      <c r="H19" s="56">
        <v>6.99</v>
      </c>
      <c r="I19" s="71" t="s">
        <v>46</v>
      </c>
      <c r="J19" s="74">
        <v>8.99</v>
      </c>
      <c r="K19" s="24">
        <f t="shared" si="0"/>
        <v>6.99</v>
      </c>
      <c r="L19" s="46">
        <f t="shared" si="1"/>
        <v>9.9</v>
      </c>
      <c r="M19" s="44">
        <f t="shared" si="2"/>
        <v>41.630901287553655</v>
      </c>
    </row>
    <row r="20" spans="1:13" ht="15.75" thickBot="1">
      <c r="A20" s="94" t="s">
        <v>17</v>
      </c>
      <c r="B20" s="72">
        <v>5.29</v>
      </c>
      <c r="C20" s="72">
        <v>5.9</v>
      </c>
      <c r="D20" s="73">
        <v>5.9</v>
      </c>
      <c r="E20" s="69">
        <v>4.79</v>
      </c>
      <c r="F20" s="63">
        <v>4.6900000000000004</v>
      </c>
      <c r="G20" s="70">
        <v>3.99</v>
      </c>
      <c r="H20" s="69">
        <v>4.29</v>
      </c>
      <c r="I20" s="58">
        <v>2.59</v>
      </c>
      <c r="J20" s="74">
        <v>5.79</v>
      </c>
      <c r="K20" s="24">
        <f t="shared" si="0"/>
        <v>2.59</v>
      </c>
      <c r="L20" s="46">
        <f t="shared" si="1"/>
        <v>5.9</v>
      </c>
      <c r="M20" s="13">
        <f t="shared" si="2"/>
        <v>127.79922779922782</v>
      </c>
    </row>
    <row r="21" spans="1:13" ht="15.75" thickBot="1">
      <c r="A21" s="94" t="s">
        <v>52</v>
      </c>
      <c r="B21" s="72">
        <v>6.85</v>
      </c>
      <c r="C21" s="56">
        <v>3.49</v>
      </c>
      <c r="D21" s="71">
        <v>7.39</v>
      </c>
      <c r="E21" s="72">
        <v>7.29</v>
      </c>
      <c r="F21" s="72" t="s">
        <v>46</v>
      </c>
      <c r="G21" s="70">
        <v>5.85</v>
      </c>
      <c r="H21" s="63">
        <v>6.99</v>
      </c>
      <c r="I21" s="75">
        <v>5.85</v>
      </c>
      <c r="J21" s="77">
        <v>5.99</v>
      </c>
      <c r="K21" s="24">
        <f t="shared" si="0"/>
        <v>3.49</v>
      </c>
      <c r="L21" s="46">
        <f t="shared" si="1"/>
        <v>7.39</v>
      </c>
      <c r="M21" s="13">
        <f t="shared" si="2"/>
        <v>111.74785100286533</v>
      </c>
    </row>
    <row r="22" spans="1:13" ht="15.75" thickBot="1">
      <c r="A22" s="94" t="s">
        <v>18</v>
      </c>
      <c r="B22" s="72">
        <v>2.15</v>
      </c>
      <c r="C22" s="70">
        <v>1.95</v>
      </c>
      <c r="D22" s="71">
        <v>2.15</v>
      </c>
      <c r="E22" s="69">
        <v>1.99</v>
      </c>
      <c r="F22" s="69">
        <v>3.29</v>
      </c>
      <c r="G22" s="57">
        <v>1.79</v>
      </c>
      <c r="H22" s="70">
        <v>2.19</v>
      </c>
      <c r="I22" s="75">
        <v>1.95</v>
      </c>
      <c r="J22" s="61">
        <v>2.35</v>
      </c>
      <c r="K22" s="24">
        <f t="shared" si="0"/>
        <v>1.79</v>
      </c>
      <c r="L22" s="46">
        <f t="shared" si="1"/>
        <v>3.29</v>
      </c>
      <c r="M22" s="5">
        <f t="shared" si="2"/>
        <v>83.798882681564237</v>
      </c>
    </row>
    <row r="23" spans="1:13" ht="15.75" thickBot="1">
      <c r="A23" s="94" t="s">
        <v>19</v>
      </c>
      <c r="B23" s="69">
        <v>2.4900000000000002</v>
      </c>
      <c r="C23" s="72">
        <v>1.79</v>
      </c>
      <c r="D23" s="71">
        <v>2.35</v>
      </c>
      <c r="E23" s="72">
        <v>1.99</v>
      </c>
      <c r="F23" s="72">
        <v>2.29</v>
      </c>
      <c r="G23" s="57">
        <v>1.79</v>
      </c>
      <c r="H23" s="72">
        <v>1.99</v>
      </c>
      <c r="I23" s="75">
        <v>1.1499999999999999</v>
      </c>
      <c r="J23" s="64">
        <v>2.79</v>
      </c>
      <c r="K23" s="24">
        <f t="shared" si="0"/>
        <v>1.1499999999999999</v>
      </c>
      <c r="L23" s="46">
        <f t="shared" si="1"/>
        <v>2.79</v>
      </c>
      <c r="M23" s="13">
        <f t="shared" si="2"/>
        <v>142.60869565217394</v>
      </c>
    </row>
    <row r="24" spans="1:13" ht="15.75" thickBot="1">
      <c r="A24" s="94" t="s">
        <v>20</v>
      </c>
      <c r="B24" s="69">
        <v>1.0900000000000001</v>
      </c>
      <c r="C24" s="72">
        <v>0.79</v>
      </c>
      <c r="D24" s="71">
        <v>1.1499999999999999</v>
      </c>
      <c r="E24" s="69">
        <v>1.0900000000000001</v>
      </c>
      <c r="F24" s="69">
        <v>1.35</v>
      </c>
      <c r="G24" s="72">
        <v>0.89</v>
      </c>
      <c r="H24" s="72">
        <v>1.0900000000000001</v>
      </c>
      <c r="I24" s="58">
        <v>0.84</v>
      </c>
      <c r="J24" s="61">
        <v>1.59</v>
      </c>
      <c r="K24" s="25">
        <f t="shared" si="0"/>
        <v>0.79</v>
      </c>
      <c r="L24" s="46">
        <f t="shared" si="1"/>
        <v>1.59</v>
      </c>
      <c r="M24" s="13">
        <f t="shared" si="2"/>
        <v>101.26582278481013</v>
      </c>
    </row>
    <row r="25" spans="1:13" ht="15.75" thickBot="1">
      <c r="A25" s="94" t="s">
        <v>39</v>
      </c>
      <c r="B25" s="72">
        <v>6.55</v>
      </c>
      <c r="C25" s="56">
        <v>1.55</v>
      </c>
      <c r="D25" s="65">
        <v>5.97</v>
      </c>
      <c r="E25" s="72">
        <v>4.99</v>
      </c>
      <c r="F25" s="72">
        <v>2.9</v>
      </c>
      <c r="G25" s="72">
        <v>1.79</v>
      </c>
      <c r="H25" s="70">
        <v>4.6900000000000004</v>
      </c>
      <c r="I25" s="71">
        <v>1.59</v>
      </c>
      <c r="J25" s="74">
        <v>3.39</v>
      </c>
      <c r="K25" s="24">
        <f t="shared" si="0"/>
        <v>1.55</v>
      </c>
      <c r="L25" s="46">
        <f t="shared" si="1"/>
        <v>6.55</v>
      </c>
      <c r="M25" s="66">
        <f t="shared" si="2"/>
        <v>322.58064516129031</v>
      </c>
    </row>
    <row r="26" spans="1:13" ht="15.75" thickBot="1">
      <c r="A26" s="95" t="s">
        <v>30</v>
      </c>
      <c r="B26" s="79">
        <v>6.99</v>
      </c>
      <c r="C26" s="80">
        <v>4.8899999999999997</v>
      </c>
      <c r="D26" s="60">
        <v>5.98</v>
      </c>
      <c r="E26" s="81">
        <v>5.49</v>
      </c>
      <c r="F26" s="81">
        <v>6.59</v>
      </c>
      <c r="G26" s="81">
        <v>5.48</v>
      </c>
      <c r="H26" s="82">
        <v>4.9800000000000004</v>
      </c>
      <c r="I26" s="82">
        <v>5.98</v>
      </c>
      <c r="J26" s="93">
        <v>6.98</v>
      </c>
      <c r="K26" s="26">
        <f t="shared" si="0"/>
        <v>4.8899999999999997</v>
      </c>
      <c r="L26" s="47">
        <f t="shared" si="1"/>
        <v>6.99</v>
      </c>
      <c r="M26" s="14">
        <f t="shared" si="2"/>
        <v>42.944785276073645</v>
      </c>
    </row>
    <row r="27" spans="1:13" ht="16.5" thickBot="1">
      <c r="A27" s="10" t="s">
        <v>24</v>
      </c>
      <c r="B27" s="35">
        <f t="shared" ref="B27:J27" si="3">SUM(B5:B26)</f>
        <v>102.58</v>
      </c>
      <c r="C27" s="36">
        <f t="shared" si="3"/>
        <v>73.570000000000007</v>
      </c>
      <c r="D27" s="35">
        <f t="shared" si="3"/>
        <v>97.170000000000016</v>
      </c>
      <c r="E27" s="37">
        <f t="shared" si="3"/>
        <v>94.949999999999989</v>
      </c>
      <c r="F27" s="37">
        <f>SUM(F5:F26)</f>
        <v>95.73</v>
      </c>
      <c r="G27" s="38">
        <f>SUM(G5:G26)</f>
        <v>74.400000000000034</v>
      </c>
      <c r="H27" s="39">
        <f t="shared" si="3"/>
        <v>85.93</v>
      </c>
      <c r="I27" s="35">
        <f t="shared" si="3"/>
        <v>52.65000000000002</v>
      </c>
      <c r="J27" s="40">
        <f t="shared" si="3"/>
        <v>106.07000000000001</v>
      </c>
    </row>
    <row r="28" spans="1:13" ht="6.75" customHeight="1" thickBot="1">
      <c r="E28" s="4"/>
      <c r="F28" s="4"/>
    </row>
    <row r="29" spans="1:13" ht="15.75" thickBot="1">
      <c r="A29" s="344" t="s">
        <v>33</v>
      </c>
      <c r="B29" s="345"/>
      <c r="C29" s="345"/>
      <c r="D29" s="346"/>
      <c r="G29" s="50" t="s">
        <v>42</v>
      </c>
      <c r="H29" s="51"/>
      <c r="I29" s="51"/>
      <c r="J29" s="51"/>
      <c r="K29" s="52">
        <f>SUM(K5:K26)</f>
        <v>69.87</v>
      </c>
    </row>
    <row r="30" spans="1:13" ht="15.75" thickBot="1">
      <c r="A30" s="3" t="s">
        <v>44</v>
      </c>
      <c r="B30" s="32">
        <v>42401</v>
      </c>
      <c r="C30" s="32">
        <v>42795</v>
      </c>
      <c r="D30" s="31" t="s">
        <v>34</v>
      </c>
      <c r="G30" s="7" t="s">
        <v>43</v>
      </c>
      <c r="H30" s="8"/>
      <c r="I30" s="8"/>
      <c r="J30" s="8"/>
      <c r="K30" s="9">
        <f>SUM(L5:L26)</f>
        <v>118.02000000000002</v>
      </c>
    </row>
    <row r="31" spans="1:13">
      <c r="A31" s="53" t="s">
        <v>41</v>
      </c>
      <c r="B31" s="17">
        <v>69.98</v>
      </c>
      <c r="C31" s="41">
        <f>K29</f>
        <v>69.87</v>
      </c>
      <c r="D31" s="18">
        <f>((C31-B31)/B31)</f>
        <v>-1.5718776793369452E-3</v>
      </c>
      <c r="J31" s="1" t="s">
        <v>25</v>
      </c>
      <c r="K31" s="43">
        <f>((K30-K29)/K29)</f>
        <v>0.68913696865607577</v>
      </c>
      <c r="L31" s="2"/>
    </row>
    <row r="32" spans="1:13" ht="15.75" thickBot="1">
      <c r="A32" s="34" t="s">
        <v>40</v>
      </c>
      <c r="B32" s="15">
        <v>126.27</v>
      </c>
      <c r="C32" s="42">
        <f>K30</f>
        <v>118.02000000000002</v>
      </c>
      <c r="D32" s="16">
        <f>((C32-B32)/B32)</f>
        <v>-6.533618436683275E-2</v>
      </c>
    </row>
    <row r="33" spans="1:8" ht="4.5" customHeight="1"/>
    <row r="34" spans="1:8">
      <c r="A34" s="30" t="s">
        <v>55</v>
      </c>
      <c r="B34" s="30"/>
      <c r="C34" s="30"/>
      <c r="D34" s="30"/>
      <c r="E34" s="30"/>
      <c r="F34" s="30"/>
      <c r="G34" s="30"/>
      <c r="H34" s="30"/>
    </row>
    <row r="35" spans="1:8">
      <c r="A35" s="33" t="s">
        <v>26</v>
      </c>
      <c r="B35" s="30"/>
      <c r="C35" s="30"/>
      <c r="D35" s="30"/>
      <c r="E35" s="30"/>
      <c r="F35" s="30"/>
      <c r="G35" s="30"/>
      <c r="H35" s="30"/>
    </row>
    <row r="36" spans="1:8">
      <c r="A36" t="s">
        <v>45</v>
      </c>
    </row>
  </sheetData>
  <mergeCells count="4">
    <mergeCell ref="A1:M1"/>
    <mergeCell ref="A3:A4"/>
    <mergeCell ref="B3:J3"/>
    <mergeCell ref="A29:D29"/>
  </mergeCells>
  <printOptions horizontalCentered="1" verticalCentered="1"/>
  <pageMargins left="0.70866141732283472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topLeftCell="A4" workbookViewId="0">
      <selection activeCell="M5" sqref="M5"/>
    </sheetView>
  </sheetViews>
  <sheetFormatPr defaultRowHeight="15"/>
  <cols>
    <col min="1" max="1" width="28.85546875" customWidth="1"/>
    <col min="2" max="2" width="10.28515625" customWidth="1"/>
    <col min="3" max="3" width="11" customWidth="1"/>
    <col min="5" max="5" width="8.7109375" customWidth="1"/>
    <col min="6" max="6" width="10.5703125" customWidth="1"/>
    <col min="7" max="7" width="8.140625" customWidth="1"/>
    <col min="8" max="8" width="7.85546875" customWidth="1"/>
    <col min="9" max="9" width="8.5703125" customWidth="1"/>
    <col min="10" max="10" width="9.85546875" customWidth="1"/>
    <col min="11" max="11" width="8.85546875" customWidth="1"/>
    <col min="12" max="12" width="7.5703125" customWidth="1"/>
    <col min="13" max="13" width="6.7109375" customWidth="1"/>
  </cols>
  <sheetData>
    <row r="1" spans="1:13" ht="17.25" customHeight="1">
      <c r="A1" s="353" t="s">
        <v>56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ht="8.25" customHeight="1" thickBot="1"/>
    <row r="3" spans="1:13" ht="15.75" thickBot="1">
      <c r="A3" s="339" t="s">
        <v>38</v>
      </c>
      <c r="B3" s="341" t="s">
        <v>37</v>
      </c>
      <c r="C3" s="342"/>
      <c r="D3" s="342"/>
      <c r="E3" s="342"/>
      <c r="F3" s="342"/>
      <c r="G3" s="342"/>
      <c r="H3" s="342"/>
      <c r="I3" s="342"/>
      <c r="J3" s="343"/>
    </row>
    <row r="4" spans="1:13" ht="30.75" thickBot="1">
      <c r="A4" s="340"/>
      <c r="B4" s="27" t="s">
        <v>0</v>
      </c>
      <c r="C4" s="19" t="s">
        <v>27</v>
      </c>
      <c r="D4" s="28" t="s">
        <v>28</v>
      </c>
      <c r="E4" s="21" t="s">
        <v>1</v>
      </c>
      <c r="F4" s="29" t="s">
        <v>36</v>
      </c>
      <c r="G4" s="20" t="s">
        <v>29</v>
      </c>
      <c r="H4" s="28" t="s">
        <v>4</v>
      </c>
      <c r="I4" s="22" t="s">
        <v>3</v>
      </c>
      <c r="J4" s="28" t="s">
        <v>48</v>
      </c>
      <c r="K4" s="49" t="s">
        <v>21</v>
      </c>
      <c r="L4" s="48" t="s">
        <v>22</v>
      </c>
      <c r="M4" s="11" t="s">
        <v>23</v>
      </c>
    </row>
    <row r="5" spans="1:13" ht="15.75" thickBot="1">
      <c r="A5" s="179" t="s">
        <v>5</v>
      </c>
      <c r="B5" s="180">
        <v>2.19</v>
      </c>
      <c r="C5" s="84">
        <v>2.19</v>
      </c>
      <c r="D5" s="201">
        <v>2.15</v>
      </c>
      <c r="E5" s="210">
        <v>2.79</v>
      </c>
      <c r="F5" s="185">
        <v>2.59</v>
      </c>
      <c r="G5" s="84">
        <v>2.59</v>
      </c>
      <c r="H5" s="192">
        <v>2.69</v>
      </c>
      <c r="I5" s="86">
        <v>2.39</v>
      </c>
      <c r="J5" s="195">
        <v>2.69</v>
      </c>
      <c r="K5" s="23">
        <f t="shared" ref="K5:K26" si="0">MIN(B5:J5)</f>
        <v>2.15</v>
      </c>
      <c r="L5" s="45">
        <f t="shared" ref="L5:L26" si="1">MAX(B5:K5)</f>
        <v>2.79</v>
      </c>
      <c r="M5" s="96">
        <f t="shared" ref="M5:M26" si="2">L5/K5*100-100</f>
        <v>29.767441860465112</v>
      </c>
    </row>
    <row r="6" spans="1:13" ht="15.75" thickBot="1">
      <c r="A6" s="94" t="s">
        <v>6</v>
      </c>
      <c r="B6" s="181">
        <v>2.19</v>
      </c>
      <c r="C6" s="72">
        <v>2.4900000000000002</v>
      </c>
      <c r="D6" s="186">
        <v>2.15</v>
      </c>
      <c r="E6" s="69">
        <v>2.69</v>
      </c>
      <c r="F6" s="211">
        <v>2.95</v>
      </c>
      <c r="G6" s="70">
        <v>2.39</v>
      </c>
      <c r="H6" s="181">
        <v>2.4900000000000002</v>
      </c>
      <c r="I6" s="75">
        <v>2.4700000000000002</v>
      </c>
      <c r="J6" s="202">
        <v>2.09</v>
      </c>
      <c r="K6" s="24">
        <f t="shared" si="0"/>
        <v>2.09</v>
      </c>
      <c r="L6" s="46">
        <f t="shared" si="1"/>
        <v>2.95</v>
      </c>
      <c r="M6" s="97">
        <f t="shared" si="2"/>
        <v>41.148325358851679</v>
      </c>
    </row>
    <row r="7" spans="1:13" ht="15.75" thickBot="1">
      <c r="A7" s="179" t="s">
        <v>7</v>
      </c>
      <c r="B7" s="181">
        <v>1.89</v>
      </c>
      <c r="C7" s="72">
        <v>1.69</v>
      </c>
      <c r="D7" s="186">
        <v>1.79</v>
      </c>
      <c r="E7" s="72">
        <v>2.19</v>
      </c>
      <c r="F7" s="181">
        <v>1.69</v>
      </c>
      <c r="G7" s="70">
        <v>1.55</v>
      </c>
      <c r="H7" s="181">
        <v>1.79</v>
      </c>
      <c r="I7" s="203">
        <v>1.48</v>
      </c>
      <c r="J7" s="212">
        <v>2.29</v>
      </c>
      <c r="K7" s="24">
        <f t="shared" si="0"/>
        <v>1.48</v>
      </c>
      <c r="L7" s="46">
        <f t="shared" si="1"/>
        <v>2.29</v>
      </c>
      <c r="M7" s="97">
        <f t="shared" si="2"/>
        <v>54.72972972972974</v>
      </c>
    </row>
    <row r="8" spans="1:13" ht="15.75" thickBot="1">
      <c r="A8" s="94" t="s">
        <v>8</v>
      </c>
      <c r="B8" s="182">
        <v>3.99</v>
      </c>
      <c r="C8" s="72">
        <v>3.39</v>
      </c>
      <c r="D8" s="186">
        <v>2.99</v>
      </c>
      <c r="E8" s="69">
        <v>3.99</v>
      </c>
      <c r="F8" s="211">
        <v>4.4800000000000004</v>
      </c>
      <c r="G8" s="70">
        <v>3.59</v>
      </c>
      <c r="H8" s="181">
        <v>3.99</v>
      </c>
      <c r="I8" s="203">
        <v>2.58</v>
      </c>
      <c r="J8" s="197">
        <v>3.79</v>
      </c>
      <c r="K8" s="24">
        <f t="shared" si="0"/>
        <v>2.58</v>
      </c>
      <c r="L8" s="46">
        <f t="shared" si="1"/>
        <v>4.4800000000000004</v>
      </c>
      <c r="M8" s="97">
        <f t="shared" si="2"/>
        <v>73.643410852713203</v>
      </c>
    </row>
    <row r="9" spans="1:13" ht="15.75" thickBot="1">
      <c r="A9" s="179" t="s">
        <v>9</v>
      </c>
      <c r="B9" s="183">
        <v>2.69</v>
      </c>
      <c r="C9" s="70">
        <v>2.99</v>
      </c>
      <c r="D9" s="187">
        <v>2.98</v>
      </c>
      <c r="E9" s="204">
        <v>1.89</v>
      </c>
      <c r="F9" s="181">
        <v>2.29</v>
      </c>
      <c r="G9" s="72">
        <v>2.89</v>
      </c>
      <c r="H9" s="182">
        <v>2.4900000000000002</v>
      </c>
      <c r="I9" s="72">
        <v>2.4900000000000002</v>
      </c>
      <c r="J9" s="213">
        <v>3.99</v>
      </c>
      <c r="K9" s="24">
        <f t="shared" si="0"/>
        <v>1.89</v>
      </c>
      <c r="L9" s="46">
        <f t="shared" si="1"/>
        <v>3.99</v>
      </c>
      <c r="M9" s="219">
        <f t="shared" si="2"/>
        <v>111.11111111111111</v>
      </c>
    </row>
    <row r="10" spans="1:13" ht="15.75" thickBot="1">
      <c r="A10" s="94" t="s">
        <v>10</v>
      </c>
      <c r="B10" s="183">
        <v>1.85</v>
      </c>
      <c r="C10" s="70">
        <v>1.79</v>
      </c>
      <c r="D10" s="214">
        <v>2.19</v>
      </c>
      <c r="E10" s="72">
        <v>1.79</v>
      </c>
      <c r="F10" s="181">
        <v>1.89</v>
      </c>
      <c r="G10" s="70">
        <v>1.78</v>
      </c>
      <c r="H10" s="205">
        <v>1.68</v>
      </c>
      <c r="I10" s="73">
        <v>1.85</v>
      </c>
      <c r="J10" s="196">
        <v>1.99</v>
      </c>
      <c r="K10" s="24">
        <f t="shared" si="0"/>
        <v>1.68</v>
      </c>
      <c r="L10" s="46">
        <f t="shared" si="1"/>
        <v>2.19</v>
      </c>
      <c r="M10" s="68">
        <f t="shared" si="2"/>
        <v>30.357142857142861</v>
      </c>
    </row>
    <row r="11" spans="1:13" ht="15.75" thickBot="1">
      <c r="A11" s="179" t="s">
        <v>11</v>
      </c>
      <c r="B11" s="181">
        <v>0.89</v>
      </c>
      <c r="C11" s="72">
        <v>1.39</v>
      </c>
      <c r="D11" s="187">
        <v>1.19</v>
      </c>
      <c r="E11" s="69">
        <v>1.39</v>
      </c>
      <c r="F11" s="211">
        <v>1.59</v>
      </c>
      <c r="G11" s="69">
        <v>1.48</v>
      </c>
      <c r="H11" s="181">
        <v>1.29</v>
      </c>
      <c r="I11" s="206">
        <v>0.88</v>
      </c>
      <c r="J11" s="198">
        <v>0.95</v>
      </c>
      <c r="K11" s="24">
        <f t="shared" si="0"/>
        <v>0.88</v>
      </c>
      <c r="L11" s="46">
        <f t="shared" si="1"/>
        <v>1.59</v>
      </c>
      <c r="M11" s="97">
        <f t="shared" si="2"/>
        <v>80.681818181818187</v>
      </c>
    </row>
    <row r="12" spans="1:13" ht="15.75" thickBot="1">
      <c r="A12" s="94" t="s">
        <v>12</v>
      </c>
      <c r="B12" s="181">
        <v>5.59</v>
      </c>
      <c r="C12" s="205">
        <v>1.99</v>
      </c>
      <c r="D12" s="214">
        <v>5.99</v>
      </c>
      <c r="E12" s="69">
        <v>5.39</v>
      </c>
      <c r="F12" s="183">
        <v>3.99</v>
      </c>
      <c r="G12" s="69">
        <v>5.48</v>
      </c>
      <c r="H12" s="182">
        <v>4.49</v>
      </c>
      <c r="I12" s="75">
        <v>2.99</v>
      </c>
      <c r="J12" s="196">
        <v>4.99</v>
      </c>
      <c r="K12" s="24">
        <f t="shared" si="0"/>
        <v>1.99</v>
      </c>
      <c r="L12" s="46">
        <f t="shared" si="1"/>
        <v>5.99</v>
      </c>
      <c r="M12" s="220">
        <f t="shared" si="2"/>
        <v>201.00502512562815</v>
      </c>
    </row>
    <row r="13" spans="1:13" ht="15.75" thickBot="1">
      <c r="A13" s="179" t="s">
        <v>31</v>
      </c>
      <c r="B13" s="182">
        <v>6.97</v>
      </c>
      <c r="C13" s="72">
        <v>7.75</v>
      </c>
      <c r="D13" s="186">
        <v>8.4499999999999993</v>
      </c>
      <c r="E13" s="69">
        <v>8.49</v>
      </c>
      <c r="F13" s="211">
        <v>9.98</v>
      </c>
      <c r="G13" s="72">
        <v>6.59</v>
      </c>
      <c r="H13" s="181">
        <v>6.89</v>
      </c>
      <c r="I13" s="207">
        <v>5.99</v>
      </c>
      <c r="J13" s="197">
        <v>7.98</v>
      </c>
      <c r="K13" s="24">
        <f t="shared" si="0"/>
        <v>5.99</v>
      </c>
      <c r="L13" s="46">
        <f t="shared" si="1"/>
        <v>9.98</v>
      </c>
      <c r="M13" s="97">
        <f t="shared" si="2"/>
        <v>66.611018363939905</v>
      </c>
    </row>
    <row r="14" spans="1:13" ht="15.75" thickBot="1">
      <c r="A14" s="94" t="s">
        <v>32</v>
      </c>
      <c r="B14" s="183">
        <v>24.29</v>
      </c>
      <c r="C14" s="70">
        <v>18.95</v>
      </c>
      <c r="D14" s="186">
        <v>22.98</v>
      </c>
      <c r="E14" s="69">
        <v>19.95</v>
      </c>
      <c r="F14" s="211">
        <v>24.9</v>
      </c>
      <c r="G14" s="208">
        <v>18.59</v>
      </c>
      <c r="H14" s="182">
        <v>19.989999999999998</v>
      </c>
      <c r="I14" s="71">
        <v>19.98</v>
      </c>
      <c r="J14" s="212">
        <v>24.9</v>
      </c>
      <c r="K14" s="24">
        <f>MIN(B14:J14)</f>
        <v>18.59</v>
      </c>
      <c r="L14" s="46">
        <f t="shared" si="1"/>
        <v>24.9</v>
      </c>
      <c r="M14" s="97">
        <f t="shared" si="2"/>
        <v>33.942980096826233</v>
      </c>
    </row>
    <row r="15" spans="1:13" ht="15.75" thickBot="1">
      <c r="A15" s="179" t="s">
        <v>35</v>
      </c>
      <c r="B15" s="182">
        <v>2.4900000000000002</v>
      </c>
      <c r="C15" s="72">
        <v>2.29</v>
      </c>
      <c r="D15" s="207">
        <v>2.2799999999999998</v>
      </c>
      <c r="E15" s="72">
        <v>2.38</v>
      </c>
      <c r="F15" s="215">
        <v>2.78</v>
      </c>
      <c r="G15" s="72">
        <v>2.38</v>
      </c>
      <c r="H15" s="204">
        <v>2.2799999999999998</v>
      </c>
      <c r="I15" s="75">
        <v>2.4900000000000002</v>
      </c>
      <c r="J15" s="197">
        <v>2.65</v>
      </c>
      <c r="K15" s="24">
        <f t="shared" si="0"/>
        <v>2.2799999999999998</v>
      </c>
      <c r="L15" s="46">
        <f t="shared" si="1"/>
        <v>2.78</v>
      </c>
      <c r="M15" s="98">
        <f t="shared" si="2"/>
        <v>21.929824561403507</v>
      </c>
    </row>
    <row r="16" spans="1:13" ht="15.75" thickBot="1">
      <c r="A16" s="94" t="s">
        <v>13</v>
      </c>
      <c r="B16" s="183">
        <v>3.49</v>
      </c>
      <c r="C16" s="204">
        <v>1.7</v>
      </c>
      <c r="D16" s="186">
        <v>1.97</v>
      </c>
      <c r="E16" s="72">
        <v>2.59</v>
      </c>
      <c r="F16" s="215">
        <v>4.88</v>
      </c>
      <c r="G16" s="72">
        <v>3.29</v>
      </c>
      <c r="H16" s="181">
        <v>2.79</v>
      </c>
      <c r="I16" s="71">
        <v>2.54</v>
      </c>
      <c r="J16" s="198">
        <v>2.09</v>
      </c>
      <c r="K16" s="24">
        <f t="shared" si="0"/>
        <v>1.7</v>
      </c>
      <c r="L16" s="46">
        <f t="shared" si="1"/>
        <v>4.88</v>
      </c>
      <c r="M16" s="219">
        <f t="shared" si="2"/>
        <v>187.05882352941177</v>
      </c>
    </row>
    <row r="17" spans="1:13" ht="15.75" thickBot="1">
      <c r="A17" s="179" t="s">
        <v>14</v>
      </c>
      <c r="B17" s="181">
        <v>2.39</v>
      </c>
      <c r="C17" s="205">
        <v>1.19</v>
      </c>
      <c r="D17" s="186">
        <v>1.59</v>
      </c>
      <c r="E17" s="69">
        <v>1.89</v>
      </c>
      <c r="F17" s="183">
        <v>2.29</v>
      </c>
      <c r="G17" s="72">
        <v>1.45</v>
      </c>
      <c r="H17" s="182">
        <v>1.79</v>
      </c>
      <c r="I17" s="75">
        <v>1.55</v>
      </c>
      <c r="J17" s="213">
        <v>2.59</v>
      </c>
      <c r="K17" s="24">
        <f t="shared" si="0"/>
        <v>1.19</v>
      </c>
      <c r="L17" s="46">
        <f t="shared" si="1"/>
        <v>2.59</v>
      </c>
      <c r="M17" s="219">
        <f t="shared" si="2"/>
        <v>117.64705882352939</v>
      </c>
    </row>
    <row r="18" spans="1:13" ht="15.75" thickBot="1">
      <c r="A18" s="94" t="s">
        <v>15</v>
      </c>
      <c r="B18" s="183">
        <v>3.59</v>
      </c>
      <c r="C18" s="70">
        <v>3.39</v>
      </c>
      <c r="D18" s="186">
        <v>3.39</v>
      </c>
      <c r="E18" s="72">
        <v>3.59</v>
      </c>
      <c r="F18" s="181">
        <v>3.29</v>
      </c>
      <c r="G18" s="69">
        <v>3.19</v>
      </c>
      <c r="H18" s="205">
        <v>2.99</v>
      </c>
      <c r="I18" s="75">
        <v>3.19</v>
      </c>
      <c r="J18" s="213">
        <v>3.99</v>
      </c>
      <c r="K18" s="24">
        <f t="shared" si="0"/>
        <v>2.99</v>
      </c>
      <c r="L18" s="46">
        <f t="shared" si="1"/>
        <v>3.99</v>
      </c>
      <c r="M18" s="99">
        <f t="shared" si="2"/>
        <v>33.444816053511715</v>
      </c>
    </row>
    <row r="19" spans="1:13" ht="15.75" thickBot="1">
      <c r="A19" s="179" t="s">
        <v>16</v>
      </c>
      <c r="B19" s="181">
        <v>8.7899999999999991</v>
      </c>
      <c r="C19" s="71" t="s">
        <v>49</v>
      </c>
      <c r="D19" s="188">
        <v>8.9</v>
      </c>
      <c r="E19" s="70">
        <v>8.49</v>
      </c>
      <c r="F19" s="216">
        <v>9.59</v>
      </c>
      <c r="G19" s="71" t="s">
        <v>49</v>
      </c>
      <c r="H19" s="205">
        <v>6.99</v>
      </c>
      <c r="I19" s="71" t="s">
        <v>49</v>
      </c>
      <c r="J19" s="196">
        <v>8.99</v>
      </c>
      <c r="K19" s="24">
        <f t="shared" si="0"/>
        <v>6.99</v>
      </c>
      <c r="L19" s="46">
        <f t="shared" si="1"/>
        <v>9.59</v>
      </c>
      <c r="M19" s="100">
        <f t="shared" si="2"/>
        <v>37.195994277539342</v>
      </c>
    </row>
    <row r="20" spans="1:13" ht="15.75" thickBot="1">
      <c r="A20" s="94" t="s">
        <v>17</v>
      </c>
      <c r="B20" s="181">
        <v>4.99</v>
      </c>
      <c r="C20" s="72">
        <v>4.55</v>
      </c>
      <c r="D20" s="188">
        <v>5.29</v>
      </c>
      <c r="E20" s="69">
        <v>4.99</v>
      </c>
      <c r="F20" s="183">
        <v>5.49</v>
      </c>
      <c r="G20" s="205">
        <v>3.99</v>
      </c>
      <c r="H20" s="183">
        <v>4.3899999999999997</v>
      </c>
      <c r="I20" s="75">
        <v>4.41</v>
      </c>
      <c r="J20" s="212">
        <v>5.79</v>
      </c>
      <c r="K20" s="24">
        <f t="shared" si="0"/>
        <v>3.99</v>
      </c>
      <c r="L20" s="46">
        <f t="shared" si="1"/>
        <v>5.79</v>
      </c>
      <c r="M20" s="97">
        <f t="shared" si="2"/>
        <v>45.112781954887225</v>
      </c>
    </row>
    <row r="21" spans="1:13" ht="15.75" thickBot="1">
      <c r="A21" s="179" t="s">
        <v>52</v>
      </c>
      <c r="B21" s="181">
        <v>6.85</v>
      </c>
      <c r="C21" s="205">
        <v>3.49</v>
      </c>
      <c r="D21" s="186">
        <v>5.89</v>
      </c>
      <c r="E21" s="215">
        <v>7.29</v>
      </c>
      <c r="F21" s="181">
        <v>6.68</v>
      </c>
      <c r="G21" s="70">
        <v>4.9800000000000004</v>
      </c>
      <c r="H21" s="183">
        <v>5.28</v>
      </c>
      <c r="I21" s="75">
        <v>5.4</v>
      </c>
      <c r="J21" s="197">
        <v>5.99</v>
      </c>
      <c r="K21" s="24">
        <f t="shared" si="0"/>
        <v>3.49</v>
      </c>
      <c r="L21" s="46">
        <f t="shared" si="1"/>
        <v>7.29</v>
      </c>
      <c r="M21" s="219">
        <f t="shared" si="2"/>
        <v>108.88252148997134</v>
      </c>
    </row>
    <row r="22" spans="1:13" ht="15.75" thickBot="1">
      <c r="A22" s="94" t="s">
        <v>18</v>
      </c>
      <c r="B22" s="181">
        <v>2.15</v>
      </c>
      <c r="C22" s="205">
        <v>1.95</v>
      </c>
      <c r="D22" s="186">
        <v>2.15</v>
      </c>
      <c r="E22" s="69">
        <v>2.19</v>
      </c>
      <c r="F22" s="211">
        <v>3.29</v>
      </c>
      <c r="G22" s="69">
        <v>2.39</v>
      </c>
      <c r="H22" s="182">
        <v>2.19</v>
      </c>
      <c r="I22" s="207">
        <v>1.95</v>
      </c>
      <c r="J22" s="196">
        <v>2.35</v>
      </c>
      <c r="K22" s="24">
        <f t="shared" si="0"/>
        <v>1.95</v>
      </c>
      <c r="L22" s="46">
        <f t="shared" si="1"/>
        <v>3.29</v>
      </c>
      <c r="M22" s="68">
        <f t="shared" si="2"/>
        <v>68.71794871794873</v>
      </c>
    </row>
    <row r="23" spans="1:13" ht="15.75" thickBot="1">
      <c r="A23" s="179" t="s">
        <v>19</v>
      </c>
      <c r="B23" s="183">
        <v>2.59</v>
      </c>
      <c r="C23" s="204">
        <v>0.85</v>
      </c>
      <c r="D23" s="186">
        <v>2.35</v>
      </c>
      <c r="E23" s="72">
        <v>2.69</v>
      </c>
      <c r="F23" s="181">
        <v>1.98</v>
      </c>
      <c r="G23" s="69">
        <v>1.79</v>
      </c>
      <c r="H23" s="181">
        <v>2.09</v>
      </c>
      <c r="I23" s="75">
        <v>1.0900000000000001</v>
      </c>
      <c r="J23" s="213">
        <v>2.79</v>
      </c>
      <c r="K23" s="24">
        <f t="shared" si="0"/>
        <v>0.85</v>
      </c>
      <c r="L23" s="46">
        <f t="shared" si="1"/>
        <v>2.79</v>
      </c>
      <c r="M23" s="219">
        <f t="shared" si="2"/>
        <v>228.23529411764707</v>
      </c>
    </row>
    <row r="24" spans="1:13" ht="15.75" thickBot="1">
      <c r="A24" s="94" t="s">
        <v>20</v>
      </c>
      <c r="B24" s="183">
        <v>1.19</v>
      </c>
      <c r="C24" s="204">
        <v>0.68</v>
      </c>
      <c r="D24" s="186">
        <v>1.1499999999999999</v>
      </c>
      <c r="E24" s="69">
        <v>1.19</v>
      </c>
      <c r="F24" s="183">
        <v>1.0900000000000001</v>
      </c>
      <c r="G24" s="72">
        <v>0.85</v>
      </c>
      <c r="H24" s="181">
        <v>0.99</v>
      </c>
      <c r="I24" s="75">
        <v>0.71</v>
      </c>
      <c r="J24" s="212">
        <v>1.69</v>
      </c>
      <c r="K24" s="25">
        <f t="shared" si="0"/>
        <v>0.68</v>
      </c>
      <c r="L24" s="46">
        <f t="shared" si="1"/>
        <v>1.69</v>
      </c>
      <c r="M24" s="219">
        <f t="shared" si="2"/>
        <v>148.52941176470586</v>
      </c>
    </row>
    <row r="25" spans="1:13" ht="15.75" thickBot="1">
      <c r="A25" s="179" t="s">
        <v>39</v>
      </c>
      <c r="B25" s="181">
        <v>4.99</v>
      </c>
      <c r="C25" s="205">
        <v>1.55</v>
      </c>
      <c r="D25" s="217">
        <v>5.97</v>
      </c>
      <c r="E25" s="72">
        <v>3.39</v>
      </c>
      <c r="F25" s="181">
        <v>2.9</v>
      </c>
      <c r="G25" s="72">
        <v>1.79</v>
      </c>
      <c r="H25" s="182">
        <v>4.99</v>
      </c>
      <c r="I25" s="71">
        <v>1.59</v>
      </c>
      <c r="J25" s="196">
        <v>3.39</v>
      </c>
      <c r="K25" s="24">
        <f t="shared" si="0"/>
        <v>1.55</v>
      </c>
      <c r="L25" s="46">
        <f t="shared" si="1"/>
        <v>5.97</v>
      </c>
      <c r="M25" s="221">
        <f t="shared" si="2"/>
        <v>285.16129032258061</v>
      </c>
    </row>
    <row r="26" spans="1:13" ht="15.75" thickBot="1">
      <c r="A26" s="95" t="s">
        <v>30</v>
      </c>
      <c r="B26" s="218">
        <v>7.39</v>
      </c>
      <c r="C26" s="209">
        <v>4.59</v>
      </c>
      <c r="D26" s="189">
        <v>4.9800000000000004</v>
      </c>
      <c r="E26" s="81">
        <v>4.8899999999999997</v>
      </c>
      <c r="F26" s="190">
        <v>6.59</v>
      </c>
      <c r="G26" s="81">
        <v>5.48</v>
      </c>
      <c r="H26" s="193">
        <v>5.49</v>
      </c>
      <c r="I26" s="82">
        <v>5.78</v>
      </c>
      <c r="J26" s="199">
        <v>6.98</v>
      </c>
      <c r="K26" s="26">
        <f t="shared" si="0"/>
        <v>4.59</v>
      </c>
      <c r="L26" s="47">
        <f t="shared" si="1"/>
        <v>7.39</v>
      </c>
      <c r="M26" s="67">
        <f t="shared" si="2"/>
        <v>61.002178649237464</v>
      </c>
    </row>
    <row r="27" spans="1:13" ht="16.5" thickBot="1">
      <c r="A27" s="10" t="s">
        <v>24</v>
      </c>
      <c r="B27" s="184">
        <f t="shared" ref="B27:J27" si="3">SUM(B5:B26)</f>
        <v>103.43999999999998</v>
      </c>
      <c r="C27" s="36">
        <f t="shared" si="3"/>
        <v>70.850000000000009</v>
      </c>
      <c r="D27" s="184">
        <f t="shared" si="3"/>
        <v>98.770000000000024</v>
      </c>
      <c r="E27" s="37">
        <f t="shared" si="3"/>
        <v>96.13</v>
      </c>
      <c r="F27" s="191">
        <f>SUM(F5:F26)</f>
        <v>107.20000000000002</v>
      </c>
      <c r="G27" s="38">
        <f>SUM(G5:G26)</f>
        <v>78.510000000000019</v>
      </c>
      <c r="H27" s="194">
        <f t="shared" si="3"/>
        <v>90.05</v>
      </c>
      <c r="I27" s="35">
        <f t="shared" si="3"/>
        <v>73.8</v>
      </c>
      <c r="J27" s="200">
        <f t="shared" si="3"/>
        <v>104.94999999999999</v>
      </c>
    </row>
    <row r="28" spans="1:13" ht="6.75" customHeight="1" thickBot="1">
      <c r="E28" s="4"/>
      <c r="F28" s="4"/>
    </row>
    <row r="29" spans="1:13" ht="15.75" thickBot="1">
      <c r="A29" s="344" t="s">
        <v>33</v>
      </c>
      <c r="B29" s="345"/>
      <c r="C29" s="345"/>
      <c r="D29" s="346"/>
      <c r="G29" s="50" t="s">
        <v>42</v>
      </c>
      <c r="H29" s="51"/>
      <c r="I29" s="51"/>
      <c r="J29" s="51"/>
      <c r="K29" s="52">
        <f>SUM(K5:K26)</f>
        <v>71.570000000000022</v>
      </c>
    </row>
    <row r="30" spans="1:13" ht="15.75" thickBot="1">
      <c r="A30" s="3" t="s">
        <v>44</v>
      </c>
      <c r="B30" s="32">
        <v>42795</v>
      </c>
      <c r="C30" s="32">
        <v>42826</v>
      </c>
      <c r="D30" s="31" t="s">
        <v>34</v>
      </c>
      <c r="G30" s="7" t="s">
        <v>43</v>
      </c>
      <c r="H30" s="8"/>
      <c r="I30" s="8"/>
      <c r="J30" s="8"/>
      <c r="K30" s="9">
        <f>SUM(L5:L26)</f>
        <v>119.19000000000003</v>
      </c>
    </row>
    <row r="31" spans="1:13">
      <c r="A31" s="53" t="s">
        <v>41</v>
      </c>
      <c r="B31" s="17">
        <v>69.87</v>
      </c>
      <c r="C31" s="41">
        <f>K29</f>
        <v>71.570000000000022</v>
      </c>
      <c r="D31" s="18">
        <f>((C31-B31)/B31)</f>
        <v>2.4330900243309243E-2</v>
      </c>
      <c r="J31" s="1" t="s">
        <v>25</v>
      </c>
      <c r="K31" s="43">
        <f>((K30-K29)/K29)</f>
        <v>0.66536258208746668</v>
      </c>
      <c r="L31" s="2"/>
    </row>
    <row r="32" spans="1:13" ht="15.75" thickBot="1">
      <c r="A32" s="34" t="s">
        <v>40</v>
      </c>
      <c r="B32" s="15">
        <v>118.02</v>
      </c>
      <c r="C32" s="42">
        <f>K30</f>
        <v>119.19000000000003</v>
      </c>
      <c r="D32" s="16">
        <f>((C32-B32)/B32)</f>
        <v>9.9135739705137286E-3</v>
      </c>
    </row>
    <row r="33" spans="1:8" ht="6.75" customHeight="1"/>
    <row r="34" spans="1:8">
      <c r="A34" s="30" t="s">
        <v>47</v>
      </c>
      <c r="B34" s="30"/>
      <c r="C34" s="30"/>
      <c r="D34" s="30"/>
      <c r="E34" s="30"/>
      <c r="F34" s="30"/>
      <c r="G34" s="30"/>
      <c r="H34" s="30"/>
    </row>
    <row r="35" spans="1:8">
      <c r="A35" s="30" t="s">
        <v>26</v>
      </c>
      <c r="B35" s="30"/>
      <c r="C35" s="30"/>
      <c r="D35" s="30"/>
      <c r="E35" s="30"/>
      <c r="F35" s="30"/>
      <c r="G35" s="30"/>
      <c r="H35" s="30"/>
    </row>
    <row r="36" spans="1:8">
      <c r="A36" s="178" t="s">
        <v>45</v>
      </c>
      <c r="B36" s="178"/>
      <c r="C36" s="178"/>
      <c r="D36" s="178"/>
      <c r="E36" s="178"/>
      <c r="F36" s="178"/>
      <c r="G36" s="178"/>
      <c r="H36" s="178"/>
    </row>
  </sheetData>
  <mergeCells count="4">
    <mergeCell ref="A1:M1"/>
    <mergeCell ref="A3:A4"/>
    <mergeCell ref="B3:J3"/>
    <mergeCell ref="A29:D29"/>
  </mergeCells>
  <printOptions horizontalCentered="1" verticalCentered="1"/>
  <pageMargins left="0.59055118110236227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topLeftCell="A6" workbookViewId="0">
      <selection activeCell="E36" sqref="E36"/>
    </sheetView>
  </sheetViews>
  <sheetFormatPr defaultRowHeight="15"/>
  <cols>
    <col min="1" max="1" width="27.7109375" customWidth="1"/>
    <col min="2" max="2" width="10" customWidth="1"/>
    <col min="3" max="3" width="10.7109375" customWidth="1"/>
    <col min="4" max="4" width="9.42578125" customWidth="1"/>
    <col min="6" max="6" width="10.140625" customWidth="1"/>
    <col min="7" max="8" width="8.42578125" customWidth="1"/>
    <col min="9" max="9" width="8.140625" customWidth="1"/>
    <col min="10" max="10" width="9.28515625" customWidth="1"/>
    <col min="11" max="11" width="8.7109375" customWidth="1"/>
    <col min="12" max="12" width="7" customWidth="1"/>
    <col min="13" max="13" width="6.5703125" customWidth="1"/>
  </cols>
  <sheetData>
    <row r="1" spans="1:13" ht="18.75" thickBot="1">
      <c r="A1" s="353" t="s">
        <v>57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ht="15.75" thickBot="1">
      <c r="A2" s="339" t="s">
        <v>38</v>
      </c>
      <c r="B2" s="341" t="s">
        <v>37</v>
      </c>
      <c r="C2" s="342"/>
      <c r="D2" s="342"/>
      <c r="E2" s="342"/>
      <c r="F2" s="342"/>
      <c r="G2" s="342"/>
      <c r="H2" s="342"/>
      <c r="I2" s="342"/>
      <c r="J2" s="343"/>
    </row>
    <row r="3" spans="1:13" ht="39" thickBot="1">
      <c r="A3" s="340"/>
      <c r="B3" s="286" t="s">
        <v>0</v>
      </c>
      <c r="C3" s="19" t="s">
        <v>27</v>
      </c>
      <c r="D3" s="287" t="s">
        <v>28</v>
      </c>
      <c r="E3" s="21" t="s">
        <v>1</v>
      </c>
      <c r="F3" s="288" t="s">
        <v>36</v>
      </c>
      <c r="G3" s="20" t="s">
        <v>29</v>
      </c>
      <c r="H3" s="287" t="s">
        <v>4</v>
      </c>
      <c r="I3" s="22" t="s">
        <v>3</v>
      </c>
      <c r="J3" s="287" t="s">
        <v>48</v>
      </c>
      <c r="K3" s="235" t="s">
        <v>21</v>
      </c>
      <c r="L3" s="236" t="s">
        <v>22</v>
      </c>
      <c r="M3" s="11" t="s">
        <v>23</v>
      </c>
    </row>
    <row r="4" spans="1:13" ht="15.75" thickBot="1">
      <c r="A4" s="257" t="s">
        <v>5</v>
      </c>
      <c r="B4" s="250">
        <v>2.4900000000000002</v>
      </c>
      <c r="C4" s="251">
        <v>2.59</v>
      </c>
      <c r="D4" s="252">
        <v>2.35</v>
      </c>
      <c r="E4" s="250">
        <v>2.4900000000000002</v>
      </c>
      <c r="F4" s="276">
        <v>3.09</v>
      </c>
      <c r="G4" s="268">
        <v>2.09</v>
      </c>
      <c r="H4" s="268">
        <v>2.09</v>
      </c>
      <c r="I4" s="253">
        <v>2.15</v>
      </c>
      <c r="J4" s="254">
        <v>2.98</v>
      </c>
      <c r="K4" s="255">
        <f t="shared" ref="K4:K25" si="0">MIN(B4:J4)</f>
        <v>2.09</v>
      </c>
      <c r="L4" s="255">
        <f t="shared" ref="L4:L25" si="1">MAX(B4:K4)</f>
        <v>3.09</v>
      </c>
      <c r="M4" s="256">
        <f t="shared" ref="M4:M25" si="2">L4/K4*100-100</f>
        <v>47.846889952153106</v>
      </c>
    </row>
    <row r="5" spans="1:13" ht="15.75" thickBot="1">
      <c r="A5" s="237" t="s">
        <v>6</v>
      </c>
      <c r="B5" s="222">
        <v>2.4500000000000002</v>
      </c>
      <c r="C5" s="269">
        <v>1.89</v>
      </c>
      <c r="D5" s="227">
        <v>2.19</v>
      </c>
      <c r="E5" s="223">
        <v>2.39</v>
      </c>
      <c r="F5" s="277">
        <v>2.99</v>
      </c>
      <c r="G5" s="224">
        <v>2.19</v>
      </c>
      <c r="H5" s="222">
        <v>2.69</v>
      </c>
      <c r="I5" s="225">
        <v>2.4700000000000002</v>
      </c>
      <c r="J5" s="241">
        <v>2.4900000000000002</v>
      </c>
      <c r="K5" s="24">
        <f t="shared" si="0"/>
        <v>1.89</v>
      </c>
      <c r="L5" s="246">
        <f t="shared" si="1"/>
        <v>2.99</v>
      </c>
      <c r="M5" s="241">
        <f t="shared" si="2"/>
        <v>58.201058201058231</v>
      </c>
    </row>
    <row r="6" spans="1:13" ht="15.75" thickBot="1">
      <c r="A6" s="257" t="s">
        <v>7</v>
      </c>
      <c r="B6" s="258">
        <v>1.89</v>
      </c>
      <c r="C6" s="258">
        <v>1.62</v>
      </c>
      <c r="D6" s="259">
        <v>1.75</v>
      </c>
      <c r="E6" s="258">
        <v>1.49</v>
      </c>
      <c r="F6" s="258">
        <v>1.98</v>
      </c>
      <c r="G6" s="260">
        <v>1.69</v>
      </c>
      <c r="H6" s="258">
        <v>1.79</v>
      </c>
      <c r="I6" s="270">
        <v>1.44</v>
      </c>
      <c r="J6" s="278">
        <v>2.35</v>
      </c>
      <c r="K6" s="262">
        <f t="shared" si="0"/>
        <v>1.44</v>
      </c>
      <c r="L6" s="262">
        <f t="shared" si="1"/>
        <v>2.35</v>
      </c>
      <c r="M6" s="261">
        <f t="shared" si="2"/>
        <v>63.194444444444457</v>
      </c>
    </row>
    <row r="7" spans="1:13" ht="15.75" thickBot="1">
      <c r="A7" s="237" t="s">
        <v>8</v>
      </c>
      <c r="B7" s="279">
        <v>4.6500000000000004</v>
      </c>
      <c r="C7" s="222">
        <v>3.2</v>
      </c>
      <c r="D7" s="227">
        <v>3.99</v>
      </c>
      <c r="E7" s="223">
        <v>4.6900000000000004</v>
      </c>
      <c r="F7" s="223">
        <v>4.45</v>
      </c>
      <c r="G7" s="224">
        <v>3.29</v>
      </c>
      <c r="H7" s="222">
        <v>3.49</v>
      </c>
      <c r="I7" s="270">
        <v>2.58</v>
      </c>
      <c r="J7" s="240">
        <v>3.99</v>
      </c>
      <c r="K7" s="24">
        <f t="shared" si="0"/>
        <v>2.58</v>
      </c>
      <c r="L7" s="246">
        <f t="shared" si="1"/>
        <v>4.6900000000000004</v>
      </c>
      <c r="M7" s="241">
        <f t="shared" si="2"/>
        <v>81.782945736434129</v>
      </c>
    </row>
    <row r="8" spans="1:13" ht="15.75" thickBot="1">
      <c r="A8" s="257" t="s">
        <v>9</v>
      </c>
      <c r="B8" s="263">
        <v>2.95</v>
      </c>
      <c r="C8" s="260">
        <v>3.39</v>
      </c>
      <c r="D8" s="264">
        <v>2.98</v>
      </c>
      <c r="E8" s="258">
        <v>2.89</v>
      </c>
      <c r="F8" s="258">
        <v>2.69</v>
      </c>
      <c r="G8" s="258">
        <v>2.78</v>
      </c>
      <c r="H8" s="271">
        <v>1.59</v>
      </c>
      <c r="I8" s="258">
        <v>2.99</v>
      </c>
      <c r="J8" s="280">
        <v>3.99</v>
      </c>
      <c r="K8" s="262">
        <f t="shared" si="0"/>
        <v>1.59</v>
      </c>
      <c r="L8" s="262">
        <f t="shared" si="1"/>
        <v>3.99</v>
      </c>
      <c r="M8" s="292">
        <f t="shared" si="2"/>
        <v>150.9433962264151</v>
      </c>
    </row>
    <row r="9" spans="1:13" ht="15.75" thickBot="1">
      <c r="A9" s="237" t="s">
        <v>10</v>
      </c>
      <c r="B9" s="223">
        <v>2.29</v>
      </c>
      <c r="C9" s="224">
        <v>2.29</v>
      </c>
      <c r="D9" s="281">
        <v>2.79</v>
      </c>
      <c r="E9" s="222">
        <v>1.98</v>
      </c>
      <c r="F9" s="222">
        <v>2.19</v>
      </c>
      <c r="G9" s="224">
        <v>2.48</v>
      </c>
      <c r="H9" s="224">
        <v>1.99</v>
      </c>
      <c r="I9" s="272">
        <v>1.7</v>
      </c>
      <c r="J9" s="241">
        <v>2.69</v>
      </c>
      <c r="K9" s="24">
        <f t="shared" si="0"/>
        <v>1.7</v>
      </c>
      <c r="L9" s="246">
        <f t="shared" si="1"/>
        <v>2.79</v>
      </c>
      <c r="M9" s="247">
        <f t="shared" si="2"/>
        <v>64.117647058823536</v>
      </c>
    </row>
    <row r="10" spans="1:13" ht="15.75" thickBot="1">
      <c r="A10" s="257" t="s">
        <v>11</v>
      </c>
      <c r="B10" s="269">
        <v>1.55</v>
      </c>
      <c r="C10" s="258">
        <v>1.99</v>
      </c>
      <c r="D10" s="282">
        <v>2.39</v>
      </c>
      <c r="E10" s="263">
        <v>1.89</v>
      </c>
      <c r="F10" s="263">
        <v>1.99</v>
      </c>
      <c r="G10" s="263">
        <v>1.89</v>
      </c>
      <c r="H10" s="258">
        <v>1.58</v>
      </c>
      <c r="I10" s="266">
        <v>1.75</v>
      </c>
      <c r="J10" s="267">
        <v>2.25</v>
      </c>
      <c r="K10" s="262">
        <f t="shared" si="0"/>
        <v>1.55</v>
      </c>
      <c r="L10" s="262">
        <f t="shared" si="1"/>
        <v>2.39</v>
      </c>
      <c r="M10" s="261">
        <f t="shared" si="2"/>
        <v>54.193548387096769</v>
      </c>
    </row>
    <row r="11" spans="1:13" ht="15.75" thickBot="1">
      <c r="A11" s="237" t="s">
        <v>12</v>
      </c>
      <c r="B11" s="283">
        <v>6.25</v>
      </c>
      <c r="C11" s="224">
        <v>3.59</v>
      </c>
      <c r="D11" s="227">
        <v>4.9800000000000004</v>
      </c>
      <c r="E11" s="223">
        <v>3.98</v>
      </c>
      <c r="F11" s="273">
        <v>3.29</v>
      </c>
      <c r="G11" s="223">
        <v>3.98</v>
      </c>
      <c r="H11" s="224">
        <v>3.49</v>
      </c>
      <c r="I11" s="225">
        <v>5.28</v>
      </c>
      <c r="J11" s="241">
        <v>4.6900000000000004</v>
      </c>
      <c r="K11" s="24">
        <f t="shared" si="0"/>
        <v>3.29</v>
      </c>
      <c r="L11" s="246">
        <f t="shared" si="1"/>
        <v>6.25</v>
      </c>
      <c r="M11" s="247">
        <f t="shared" si="2"/>
        <v>89.969604863221889</v>
      </c>
    </row>
    <row r="12" spans="1:13" ht="15.75" thickBot="1">
      <c r="A12" s="257" t="s">
        <v>31</v>
      </c>
      <c r="B12" s="260">
        <v>9.35</v>
      </c>
      <c r="C12" s="258">
        <v>7.75</v>
      </c>
      <c r="D12" s="259">
        <v>7.49</v>
      </c>
      <c r="E12" s="263">
        <v>8.99</v>
      </c>
      <c r="F12" s="277">
        <v>9.98</v>
      </c>
      <c r="G12" s="269">
        <v>6.98</v>
      </c>
      <c r="H12" s="258">
        <v>7.99</v>
      </c>
      <c r="I12" s="264">
        <v>8.2799999999999994</v>
      </c>
      <c r="J12" s="265">
        <v>7.98</v>
      </c>
      <c r="K12" s="262">
        <f t="shared" si="0"/>
        <v>6.98</v>
      </c>
      <c r="L12" s="262">
        <f t="shared" si="1"/>
        <v>9.98</v>
      </c>
      <c r="M12" s="294">
        <f t="shared" si="2"/>
        <v>42.979942693409754</v>
      </c>
    </row>
    <row r="13" spans="1:13" ht="15.75" thickBot="1">
      <c r="A13" s="237" t="s">
        <v>32</v>
      </c>
      <c r="B13" s="223">
        <v>24.29</v>
      </c>
      <c r="C13" s="224" t="s">
        <v>49</v>
      </c>
      <c r="D13" s="227">
        <v>22.98</v>
      </c>
      <c r="E13" s="273">
        <v>17.850000000000001</v>
      </c>
      <c r="F13" s="277">
        <v>24.9</v>
      </c>
      <c r="G13" s="244">
        <v>18.89</v>
      </c>
      <c r="H13" s="224">
        <v>19.989999999999998</v>
      </c>
      <c r="I13" s="227" t="s">
        <v>49</v>
      </c>
      <c r="J13" s="97">
        <v>19.7</v>
      </c>
      <c r="K13" s="24">
        <f>MIN(B13:J13)</f>
        <v>17.850000000000001</v>
      </c>
      <c r="L13" s="246">
        <f t="shared" si="1"/>
        <v>24.9</v>
      </c>
      <c r="M13" s="294">
        <f t="shared" si="2"/>
        <v>39.49579831932769</v>
      </c>
    </row>
    <row r="14" spans="1:13" ht="15.75" thickBot="1">
      <c r="A14" s="257" t="s">
        <v>35</v>
      </c>
      <c r="B14" s="260">
        <v>2.59</v>
      </c>
      <c r="C14" s="258">
        <v>2.39</v>
      </c>
      <c r="D14" s="264">
        <v>2.39</v>
      </c>
      <c r="E14" s="258">
        <v>2.48</v>
      </c>
      <c r="F14" s="258">
        <v>2.78</v>
      </c>
      <c r="G14" s="258">
        <v>2.39</v>
      </c>
      <c r="H14" s="258">
        <v>2.4500000000000002</v>
      </c>
      <c r="I14" s="274">
        <v>2.08</v>
      </c>
      <c r="J14" s="280">
        <v>2.9</v>
      </c>
      <c r="K14" s="262">
        <f t="shared" si="0"/>
        <v>2.08</v>
      </c>
      <c r="L14" s="262">
        <f t="shared" si="1"/>
        <v>2.9</v>
      </c>
      <c r="M14" s="297">
        <f t="shared" si="2"/>
        <v>39.423076923076906</v>
      </c>
    </row>
    <row r="15" spans="1:13" ht="15.75" thickBot="1">
      <c r="A15" s="237" t="s">
        <v>13</v>
      </c>
      <c r="B15" s="223">
        <v>3.75</v>
      </c>
      <c r="C15" s="269">
        <v>1.69</v>
      </c>
      <c r="D15" s="227">
        <v>2.97</v>
      </c>
      <c r="E15" s="222">
        <v>3.19</v>
      </c>
      <c r="F15" s="283">
        <v>4.74</v>
      </c>
      <c r="G15" s="222">
        <v>2.39</v>
      </c>
      <c r="H15" s="222">
        <v>2.39</v>
      </c>
      <c r="I15" s="270">
        <v>1.69</v>
      </c>
      <c r="J15" s="242">
        <v>1.87</v>
      </c>
      <c r="K15" s="24">
        <f t="shared" si="0"/>
        <v>1.69</v>
      </c>
      <c r="L15" s="246">
        <f t="shared" si="1"/>
        <v>4.74</v>
      </c>
      <c r="M15" s="292">
        <f t="shared" si="2"/>
        <v>180.47337278106511</v>
      </c>
    </row>
    <row r="16" spans="1:13" ht="15.75" thickBot="1">
      <c r="A16" s="257" t="s">
        <v>14</v>
      </c>
      <c r="B16" s="258">
        <v>2.35</v>
      </c>
      <c r="C16" s="260">
        <v>1.39</v>
      </c>
      <c r="D16" s="259">
        <v>1.59</v>
      </c>
      <c r="E16" s="263">
        <v>1.89</v>
      </c>
      <c r="F16" s="263">
        <v>2.29</v>
      </c>
      <c r="G16" s="258">
        <v>1.49</v>
      </c>
      <c r="H16" s="260">
        <v>1.79</v>
      </c>
      <c r="I16" s="274">
        <v>1.29</v>
      </c>
      <c r="J16" s="280">
        <v>2.4900000000000002</v>
      </c>
      <c r="K16" s="262">
        <f t="shared" si="0"/>
        <v>1.29</v>
      </c>
      <c r="L16" s="262">
        <f t="shared" si="1"/>
        <v>2.4900000000000002</v>
      </c>
      <c r="M16" s="261">
        <f t="shared" si="2"/>
        <v>93.023255813953512</v>
      </c>
    </row>
    <row r="17" spans="1:13" ht="15.75" thickBot="1">
      <c r="A17" s="237" t="s">
        <v>15</v>
      </c>
      <c r="B17" s="223">
        <v>3.69</v>
      </c>
      <c r="C17" s="271">
        <v>2.75</v>
      </c>
      <c r="D17" s="227">
        <v>3.25</v>
      </c>
      <c r="E17" s="222">
        <v>2.79</v>
      </c>
      <c r="F17" s="222">
        <v>3.29</v>
      </c>
      <c r="G17" s="223">
        <v>2.79</v>
      </c>
      <c r="H17" s="224">
        <v>2.89</v>
      </c>
      <c r="I17" s="225">
        <v>2.85</v>
      </c>
      <c r="J17" s="280">
        <v>3.99</v>
      </c>
      <c r="K17" s="24">
        <f t="shared" si="0"/>
        <v>2.75</v>
      </c>
      <c r="L17" s="246">
        <f t="shared" si="1"/>
        <v>3.99</v>
      </c>
      <c r="M17" s="296">
        <f t="shared" si="2"/>
        <v>45.090909090909093</v>
      </c>
    </row>
    <row r="18" spans="1:13" ht="15.75" thickBot="1">
      <c r="A18" s="257" t="s">
        <v>16</v>
      </c>
      <c r="B18" s="258">
        <v>8.59</v>
      </c>
      <c r="C18" s="259" t="s">
        <v>49</v>
      </c>
      <c r="D18" s="266">
        <v>8.9</v>
      </c>
      <c r="E18" s="260">
        <v>8.99</v>
      </c>
      <c r="F18" s="279">
        <v>9.59</v>
      </c>
      <c r="G18" s="259" t="s">
        <v>49</v>
      </c>
      <c r="H18" s="271">
        <v>6.99</v>
      </c>
      <c r="I18" s="259" t="s">
        <v>49</v>
      </c>
      <c r="J18" s="261">
        <v>8.99</v>
      </c>
      <c r="K18" s="262">
        <f t="shared" si="0"/>
        <v>6.99</v>
      </c>
      <c r="L18" s="262">
        <f t="shared" si="1"/>
        <v>9.59</v>
      </c>
      <c r="M18" s="295">
        <f t="shared" si="2"/>
        <v>37.195994277539342</v>
      </c>
    </row>
    <row r="19" spans="1:13" ht="15.75" thickBot="1">
      <c r="A19" s="237" t="s">
        <v>17</v>
      </c>
      <c r="B19" s="222">
        <v>5.29</v>
      </c>
      <c r="C19" s="222">
        <v>4.78</v>
      </c>
      <c r="D19" s="226">
        <v>4.6500000000000004</v>
      </c>
      <c r="E19" s="223">
        <v>4.79</v>
      </c>
      <c r="F19" s="223">
        <v>5.45</v>
      </c>
      <c r="G19" s="224">
        <v>4.55</v>
      </c>
      <c r="H19" s="223">
        <v>4.3899999999999997</v>
      </c>
      <c r="I19" s="274">
        <v>2.59</v>
      </c>
      <c r="J19" s="278">
        <v>5.79</v>
      </c>
      <c r="K19" s="24">
        <f t="shared" si="0"/>
        <v>2.59</v>
      </c>
      <c r="L19" s="246">
        <f t="shared" si="1"/>
        <v>5.79</v>
      </c>
      <c r="M19" s="292">
        <f t="shared" si="2"/>
        <v>123.55212355212356</v>
      </c>
    </row>
    <row r="20" spans="1:13" ht="15.75" thickBot="1">
      <c r="A20" s="257" t="s">
        <v>52</v>
      </c>
      <c r="B20" s="258">
        <v>6.85</v>
      </c>
      <c r="C20" s="271">
        <v>4.95</v>
      </c>
      <c r="D20" s="281">
        <v>7.95</v>
      </c>
      <c r="E20" s="258">
        <v>6.19</v>
      </c>
      <c r="F20" s="258">
        <v>6.68</v>
      </c>
      <c r="G20" s="260">
        <v>4.9800000000000004</v>
      </c>
      <c r="H20" s="263">
        <v>5.29</v>
      </c>
      <c r="I20" s="264">
        <v>5.38</v>
      </c>
      <c r="J20" s="265">
        <v>5.99</v>
      </c>
      <c r="K20" s="262">
        <f t="shared" si="0"/>
        <v>4.95</v>
      </c>
      <c r="L20" s="262">
        <f t="shared" si="1"/>
        <v>7.95</v>
      </c>
      <c r="M20" s="261">
        <f t="shared" si="2"/>
        <v>60.606060606060595</v>
      </c>
    </row>
    <row r="21" spans="1:13" ht="15.75" thickBot="1">
      <c r="A21" s="237" t="s">
        <v>18</v>
      </c>
      <c r="B21" s="222">
        <v>2.15</v>
      </c>
      <c r="C21" s="224">
        <v>1.95</v>
      </c>
      <c r="D21" s="227">
        <v>2.15</v>
      </c>
      <c r="E21" s="223">
        <v>2.59</v>
      </c>
      <c r="F21" s="223">
        <v>3.19</v>
      </c>
      <c r="G21" s="273">
        <v>1.79</v>
      </c>
      <c r="H21" s="224">
        <v>2.19</v>
      </c>
      <c r="I21" s="225">
        <v>1.99</v>
      </c>
      <c r="J21" s="278">
        <v>3.49</v>
      </c>
      <c r="K21" s="24">
        <f t="shared" si="0"/>
        <v>1.79</v>
      </c>
      <c r="L21" s="246">
        <f t="shared" si="1"/>
        <v>3.49</v>
      </c>
      <c r="M21" s="247">
        <f t="shared" si="2"/>
        <v>94.97206703910615</v>
      </c>
    </row>
    <row r="22" spans="1:13" ht="15.75" thickBot="1">
      <c r="A22" s="257" t="s">
        <v>19</v>
      </c>
      <c r="B22" s="263">
        <v>1.99</v>
      </c>
      <c r="C22" s="258">
        <v>1.79</v>
      </c>
      <c r="D22" s="259">
        <v>2.35</v>
      </c>
      <c r="E22" s="258">
        <v>1.99</v>
      </c>
      <c r="F22" s="258">
        <v>1.98</v>
      </c>
      <c r="G22" s="273">
        <v>1.59</v>
      </c>
      <c r="H22" s="258">
        <v>2.59</v>
      </c>
      <c r="I22" s="264">
        <v>1.91</v>
      </c>
      <c r="J22" s="280">
        <v>2.79</v>
      </c>
      <c r="K22" s="262">
        <f t="shared" si="0"/>
        <v>1.59</v>
      </c>
      <c r="L22" s="262">
        <f t="shared" si="1"/>
        <v>2.79</v>
      </c>
      <c r="M22" s="261">
        <f t="shared" si="2"/>
        <v>75.471698113207538</v>
      </c>
    </row>
    <row r="23" spans="1:13" ht="15.75" thickBot="1">
      <c r="A23" s="237" t="s">
        <v>20</v>
      </c>
      <c r="B23" s="223">
        <v>1.19</v>
      </c>
      <c r="C23" s="269">
        <v>0.68</v>
      </c>
      <c r="D23" s="227">
        <v>1.19</v>
      </c>
      <c r="E23" s="223">
        <v>1.19</v>
      </c>
      <c r="F23" s="223">
        <v>1.0900000000000001</v>
      </c>
      <c r="G23" s="222">
        <v>0.69</v>
      </c>
      <c r="H23" s="222">
        <v>0.99</v>
      </c>
      <c r="I23" s="225">
        <v>0.75</v>
      </c>
      <c r="J23" s="278">
        <v>1.45</v>
      </c>
      <c r="K23" s="25">
        <f t="shared" si="0"/>
        <v>0.68</v>
      </c>
      <c r="L23" s="246">
        <f t="shared" si="1"/>
        <v>1.45</v>
      </c>
      <c r="M23" s="292">
        <f t="shared" si="2"/>
        <v>113.23529411764704</v>
      </c>
    </row>
    <row r="24" spans="1:13" ht="15.75" thickBot="1">
      <c r="A24" s="257" t="s">
        <v>59</v>
      </c>
      <c r="B24" s="283">
        <v>4.99</v>
      </c>
      <c r="C24" s="271">
        <v>1.49</v>
      </c>
      <c r="D24" s="266">
        <v>4.97</v>
      </c>
      <c r="E24" s="283">
        <v>4.99</v>
      </c>
      <c r="F24" s="258">
        <v>2.9</v>
      </c>
      <c r="G24" s="258">
        <v>3.99</v>
      </c>
      <c r="H24" s="260">
        <v>4.59</v>
      </c>
      <c r="I24" s="259">
        <v>1.65</v>
      </c>
      <c r="J24" s="261">
        <v>3.39</v>
      </c>
      <c r="K24" s="262">
        <f t="shared" si="0"/>
        <v>1.49</v>
      </c>
      <c r="L24" s="262">
        <f t="shared" si="1"/>
        <v>4.99</v>
      </c>
      <c r="M24" s="293">
        <f t="shared" si="2"/>
        <v>234.89932885906046</v>
      </c>
    </row>
    <row r="25" spans="1:13" ht="15.75" thickBot="1">
      <c r="A25" s="238" t="s">
        <v>30</v>
      </c>
      <c r="B25" s="245">
        <v>5.97</v>
      </c>
      <c r="C25" s="275">
        <v>4.49</v>
      </c>
      <c r="D25" s="243">
        <v>4.9800000000000004</v>
      </c>
      <c r="E25" s="228">
        <v>5.28</v>
      </c>
      <c r="F25" s="228">
        <v>6.59</v>
      </c>
      <c r="G25" s="228">
        <v>5.89</v>
      </c>
      <c r="H25" s="229">
        <v>4.99</v>
      </c>
      <c r="I25" s="229">
        <v>5.78</v>
      </c>
      <c r="J25" s="284">
        <v>7.99</v>
      </c>
      <c r="K25" s="26">
        <f t="shared" si="0"/>
        <v>4.49</v>
      </c>
      <c r="L25" s="248">
        <f t="shared" si="1"/>
        <v>7.99</v>
      </c>
      <c r="M25" s="249">
        <f t="shared" si="2"/>
        <v>77.951002227171472</v>
      </c>
    </row>
    <row r="26" spans="1:13" ht="15.75" thickBot="1">
      <c r="A26" s="239" t="s">
        <v>24</v>
      </c>
      <c r="B26" s="285">
        <f t="shared" ref="B26:J26" si="3">SUM(B4:B25)</f>
        <v>107.55999999999999</v>
      </c>
      <c r="C26" s="230">
        <f t="shared" si="3"/>
        <v>56.660000000000011</v>
      </c>
      <c r="D26" s="285">
        <f t="shared" si="3"/>
        <v>101.23000000000002</v>
      </c>
      <c r="E26" s="231">
        <f t="shared" si="3"/>
        <v>95</v>
      </c>
      <c r="F26" s="289">
        <f>SUM(F4:F25)</f>
        <v>108.12000000000002</v>
      </c>
      <c r="G26" s="232">
        <f>SUM(G4:G25)</f>
        <v>78.8</v>
      </c>
      <c r="H26" s="290">
        <f t="shared" si="3"/>
        <v>88.23</v>
      </c>
      <c r="I26" s="233">
        <f t="shared" si="3"/>
        <v>56.6</v>
      </c>
      <c r="J26" s="291">
        <f t="shared" si="3"/>
        <v>104.24</v>
      </c>
      <c r="K26" s="234"/>
      <c r="L26" s="234"/>
      <c r="M26" s="234"/>
    </row>
    <row r="27" spans="1:13" ht="6" customHeight="1" thickBot="1">
      <c r="E27" s="4"/>
      <c r="F27" s="4"/>
    </row>
    <row r="28" spans="1:13" ht="15.75" thickBot="1">
      <c r="A28" s="344" t="s">
        <v>33</v>
      </c>
      <c r="B28" s="345"/>
      <c r="C28" s="345"/>
      <c r="D28" s="346"/>
      <c r="G28" s="50" t="s">
        <v>42</v>
      </c>
      <c r="H28" s="51"/>
      <c r="I28" s="51"/>
      <c r="J28" s="51"/>
      <c r="K28" s="52">
        <f>SUM(K4:K25)</f>
        <v>73.34</v>
      </c>
    </row>
    <row r="29" spans="1:13" ht="15.75" thickBot="1">
      <c r="A29" s="3" t="s">
        <v>44</v>
      </c>
      <c r="B29" s="32">
        <v>42826</v>
      </c>
      <c r="C29" s="32">
        <v>42858</v>
      </c>
      <c r="D29" s="31" t="s">
        <v>34</v>
      </c>
      <c r="G29" s="7" t="s">
        <v>43</v>
      </c>
      <c r="H29" s="8"/>
      <c r="I29" s="8"/>
      <c r="J29" s="8"/>
      <c r="K29" s="9">
        <f>SUM(L4:L25)</f>
        <v>121.57999999999998</v>
      </c>
    </row>
    <row r="30" spans="1:13">
      <c r="A30" s="53" t="s">
        <v>41</v>
      </c>
      <c r="B30" s="17">
        <v>71.569999999999993</v>
      </c>
      <c r="C30" s="41">
        <f>K28</f>
        <v>73.34</v>
      </c>
      <c r="D30" s="18">
        <f>((C30-B30)/B30)</f>
        <v>2.4731032555540176E-2</v>
      </c>
      <c r="J30" s="1" t="s">
        <v>25</v>
      </c>
      <c r="K30" s="43">
        <f>((K29-K28)/K28)</f>
        <v>0.65775838560130873</v>
      </c>
      <c r="L30" s="2"/>
    </row>
    <row r="31" spans="1:13" ht="15.75" thickBot="1">
      <c r="A31" s="34" t="s">
        <v>40</v>
      </c>
      <c r="B31" s="15">
        <v>119.19</v>
      </c>
      <c r="C31" s="42">
        <f>K29</f>
        <v>121.57999999999998</v>
      </c>
      <c r="D31" s="16">
        <f>((C31-B31)/B31)</f>
        <v>2.005201778672696E-2</v>
      </c>
    </row>
    <row r="32" spans="1:13" ht="7.5" customHeight="1"/>
    <row r="33" spans="1:8">
      <c r="A33" s="30" t="s">
        <v>58</v>
      </c>
      <c r="B33" s="30"/>
      <c r="C33" s="30"/>
      <c r="D33" s="30"/>
      <c r="E33" s="30"/>
      <c r="F33" s="30"/>
      <c r="G33" s="30"/>
      <c r="H33" s="30"/>
    </row>
    <row r="34" spans="1:8">
      <c r="A34" s="30" t="s">
        <v>26</v>
      </c>
      <c r="B34" s="30"/>
      <c r="C34" s="30"/>
      <c r="D34" s="30"/>
      <c r="E34" s="30"/>
      <c r="F34" s="30"/>
      <c r="G34" s="30"/>
      <c r="H34" s="30"/>
    </row>
    <row r="35" spans="1:8">
      <c r="A35" s="178"/>
      <c r="B35" s="178"/>
      <c r="C35" s="178"/>
      <c r="D35" s="178"/>
      <c r="E35" s="178"/>
      <c r="F35" s="178"/>
      <c r="G35" s="178"/>
      <c r="H35" s="178"/>
    </row>
  </sheetData>
  <mergeCells count="4">
    <mergeCell ref="A1:M1"/>
    <mergeCell ref="A2:A3"/>
    <mergeCell ref="B2:J2"/>
    <mergeCell ref="A28:D28"/>
  </mergeCells>
  <printOptions horizontalCentered="1" verticalCentered="1"/>
  <pageMargins left="0.78740157480314965" right="0.39370078740157483" top="0.39370078740157483" bottom="0.39370078740157483" header="0.11811023622047245" footer="0.1181102362204724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activeCell="C31" sqref="C31"/>
    </sheetView>
  </sheetViews>
  <sheetFormatPr defaultRowHeight="15"/>
  <cols>
    <col min="1" max="1" width="27.5703125" customWidth="1"/>
    <col min="2" max="2" width="10.140625" customWidth="1"/>
    <col min="3" max="3" width="10.85546875" customWidth="1"/>
    <col min="4" max="4" width="9.140625" customWidth="1"/>
    <col min="6" max="6" width="10.42578125" customWidth="1"/>
    <col min="7" max="7" width="8.7109375" customWidth="1"/>
    <col min="8" max="8" width="8.85546875" customWidth="1"/>
    <col min="9" max="9" width="8.42578125" customWidth="1"/>
    <col min="10" max="11" width="9.5703125" customWidth="1"/>
    <col min="13" max="13" width="7.42578125" customWidth="1"/>
  </cols>
  <sheetData>
    <row r="1" spans="1:13" ht="18.75" thickBot="1">
      <c r="A1" s="353" t="s">
        <v>61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ht="15.75" thickBot="1">
      <c r="A2" s="339" t="s">
        <v>38</v>
      </c>
      <c r="B2" s="341" t="s">
        <v>37</v>
      </c>
      <c r="C2" s="342"/>
      <c r="D2" s="342"/>
      <c r="E2" s="342"/>
      <c r="F2" s="342"/>
      <c r="G2" s="342"/>
      <c r="H2" s="342"/>
      <c r="I2" s="342"/>
      <c r="J2" s="343"/>
    </row>
    <row r="3" spans="1:13" ht="26.25" thickBot="1">
      <c r="A3" s="340"/>
      <c r="B3" s="286" t="s">
        <v>0</v>
      </c>
      <c r="C3" s="19" t="s">
        <v>27</v>
      </c>
      <c r="D3" s="287" t="s">
        <v>28</v>
      </c>
      <c r="E3" s="21" t="s">
        <v>1</v>
      </c>
      <c r="F3" s="288" t="s">
        <v>36</v>
      </c>
      <c r="G3" s="20" t="s">
        <v>29</v>
      </c>
      <c r="H3" s="287" t="s">
        <v>4</v>
      </c>
      <c r="I3" s="22" t="s">
        <v>3</v>
      </c>
      <c r="J3" s="287" t="s">
        <v>48</v>
      </c>
      <c r="K3" s="235" t="s">
        <v>21</v>
      </c>
      <c r="L3" s="236" t="s">
        <v>22</v>
      </c>
      <c r="M3" s="11" t="s">
        <v>23</v>
      </c>
    </row>
    <row r="4" spans="1:13" ht="15.75" thickBot="1">
      <c r="A4" s="257" t="s">
        <v>5</v>
      </c>
      <c r="B4" s="250">
        <v>2.4900000000000002</v>
      </c>
      <c r="C4" s="298">
        <v>2.39</v>
      </c>
      <c r="D4" s="252">
        <v>2.39</v>
      </c>
      <c r="E4" s="250">
        <v>2.4900000000000002</v>
      </c>
      <c r="F4" s="318">
        <v>3.19</v>
      </c>
      <c r="G4" s="298">
        <v>2.1800000000000002</v>
      </c>
      <c r="H4" s="298">
        <v>2.4900000000000002</v>
      </c>
      <c r="I4" s="310">
        <v>2.09</v>
      </c>
      <c r="J4" s="254">
        <v>2.99</v>
      </c>
      <c r="K4" s="255">
        <f t="shared" ref="K4:K25" si="0">MIN(B4:J4)</f>
        <v>2.09</v>
      </c>
      <c r="L4" s="255">
        <f t="shared" ref="L4:L25" si="1">MAX(B4:K4)</f>
        <v>3.19</v>
      </c>
      <c r="M4" s="256">
        <f t="shared" ref="M4:M25" si="2">L4/K4*100-100</f>
        <v>52.631578947368439</v>
      </c>
    </row>
    <row r="5" spans="1:13" ht="15.75" thickBot="1">
      <c r="A5" s="237" t="s">
        <v>6</v>
      </c>
      <c r="B5" s="222">
        <v>2.15</v>
      </c>
      <c r="C5" s="329">
        <v>1.93</v>
      </c>
      <c r="D5" s="227">
        <v>1.99</v>
      </c>
      <c r="E5" s="223">
        <v>2.19</v>
      </c>
      <c r="F5" s="324">
        <v>2.68</v>
      </c>
      <c r="G5" s="224">
        <v>2.19</v>
      </c>
      <c r="H5" s="222">
        <v>2.29</v>
      </c>
      <c r="I5" s="225">
        <v>2.38</v>
      </c>
      <c r="J5" s="332">
        <v>1.59</v>
      </c>
      <c r="K5" s="24">
        <f t="shared" si="0"/>
        <v>1.59</v>
      </c>
      <c r="L5" s="246">
        <f t="shared" si="1"/>
        <v>2.68</v>
      </c>
      <c r="M5" s="241">
        <f t="shared" si="2"/>
        <v>68.553459119496864</v>
      </c>
    </row>
    <row r="6" spans="1:13" ht="15.75" thickBot="1">
      <c r="A6" s="257" t="s">
        <v>7</v>
      </c>
      <c r="B6" s="258">
        <v>1.79</v>
      </c>
      <c r="C6" s="258">
        <v>1.68</v>
      </c>
      <c r="D6" s="259">
        <v>1.79</v>
      </c>
      <c r="E6" s="258">
        <v>1.55</v>
      </c>
      <c r="F6" s="258">
        <v>1.99</v>
      </c>
      <c r="G6" s="260">
        <v>1.69</v>
      </c>
      <c r="H6" s="299">
        <v>1.79</v>
      </c>
      <c r="I6" s="315">
        <v>1.49</v>
      </c>
      <c r="J6" s="319">
        <v>2.35</v>
      </c>
      <c r="K6" s="262">
        <f t="shared" si="0"/>
        <v>1.49</v>
      </c>
      <c r="L6" s="262">
        <f t="shared" si="1"/>
        <v>2.35</v>
      </c>
      <c r="M6" s="261">
        <f t="shared" si="2"/>
        <v>57.718120805369125</v>
      </c>
    </row>
    <row r="7" spans="1:13" ht="15.75" thickBot="1">
      <c r="A7" s="237" t="s">
        <v>8</v>
      </c>
      <c r="B7" s="224">
        <v>3.99</v>
      </c>
      <c r="C7" s="329">
        <v>3.2</v>
      </c>
      <c r="D7" s="227">
        <v>2.98</v>
      </c>
      <c r="E7" s="223">
        <v>3.99</v>
      </c>
      <c r="F7" s="324">
        <v>5.39</v>
      </c>
      <c r="G7" s="313">
        <v>2.95</v>
      </c>
      <c r="H7" s="222">
        <v>3.79</v>
      </c>
      <c r="I7" s="227">
        <v>3</v>
      </c>
      <c r="J7" s="327">
        <v>4.99</v>
      </c>
      <c r="K7" s="24">
        <f t="shared" si="0"/>
        <v>2.95</v>
      </c>
      <c r="L7" s="246">
        <f t="shared" si="1"/>
        <v>5.39</v>
      </c>
      <c r="M7" s="241">
        <f t="shared" si="2"/>
        <v>82.711864406779654</v>
      </c>
    </row>
    <row r="8" spans="1:13" ht="15.75" thickBot="1">
      <c r="A8" s="257" t="s">
        <v>9</v>
      </c>
      <c r="B8" s="263">
        <v>2.59</v>
      </c>
      <c r="C8" s="260">
        <v>1.79</v>
      </c>
      <c r="D8" s="322">
        <v>2.98</v>
      </c>
      <c r="E8" s="258">
        <v>1.99</v>
      </c>
      <c r="F8" s="258">
        <v>1.99</v>
      </c>
      <c r="G8" s="299">
        <v>2.38</v>
      </c>
      <c r="H8" s="302">
        <v>1.99</v>
      </c>
      <c r="I8" s="311">
        <v>1.47</v>
      </c>
      <c r="J8" s="265">
        <v>2.4900000000000002</v>
      </c>
      <c r="K8" s="262">
        <f t="shared" si="0"/>
        <v>1.47</v>
      </c>
      <c r="L8" s="307">
        <f t="shared" si="1"/>
        <v>2.98</v>
      </c>
      <c r="M8" s="301">
        <f t="shared" si="2"/>
        <v>102.72108843537416</v>
      </c>
    </row>
    <row r="9" spans="1:13" ht="15.75" thickBot="1">
      <c r="A9" s="237" t="s">
        <v>10</v>
      </c>
      <c r="B9" s="223">
        <v>1.85</v>
      </c>
      <c r="C9" s="224">
        <v>1.39</v>
      </c>
      <c r="D9" s="331">
        <v>1.19</v>
      </c>
      <c r="E9" s="222">
        <v>1.99</v>
      </c>
      <c r="F9" s="323">
        <v>2.99</v>
      </c>
      <c r="G9" s="224">
        <v>1.48</v>
      </c>
      <c r="H9" s="224">
        <v>1.49</v>
      </c>
      <c r="I9" s="312">
        <v>0.95</v>
      </c>
      <c r="J9" s="241">
        <v>1.79</v>
      </c>
      <c r="K9" s="24">
        <f t="shared" si="0"/>
        <v>0.95</v>
      </c>
      <c r="L9" s="246">
        <f t="shared" si="1"/>
        <v>2.99</v>
      </c>
      <c r="M9" s="247">
        <f t="shared" si="2"/>
        <v>214.73684210526318</v>
      </c>
    </row>
    <row r="10" spans="1:13" ht="15.75" thickBot="1">
      <c r="A10" s="257" t="s">
        <v>11</v>
      </c>
      <c r="B10" s="299">
        <v>1.99</v>
      </c>
      <c r="C10" s="299">
        <v>1.86</v>
      </c>
      <c r="D10" s="264">
        <v>1.69</v>
      </c>
      <c r="E10" s="305">
        <v>1.98</v>
      </c>
      <c r="F10" s="305">
        <v>1.99</v>
      </c>
      <c r="G10" s="305">
        <v>1.89</v>
      </c>
      <c r="H10" s="258">
        <v>1.79</v>
      </c>
      <c r="I10" s="312">
        <v>1.45</v>
      </c>
      <c r="J10" s="333">
        <v>2.4900000000000002</v>
      </c>
      <c r="K10" s="262">
        <f t="shared" si="0"/>
        <v>1.45</v>
      </c>
      <c r="L10" s="262">
        <f t="shared" si="1"/>
        <v>2.4900000000000002</v>
      </c>
      <c r="M10" s="261">
        <f t="shared" si="2"/>
        <v>71.724137931034505</v>
      </c>
    </row>
    <row r="11" spans="1:13" ht="15.75" thickBot="1">
      <c r="A11" s="237" t="s">
        <v>12</v>
      </c>
      <c r="B11" s="258">
        <v>4.29</v>
      </c>
      <c r="C11" s="224">
        <v>3.29</v>
      </c>
      <c r="D11" s="321">
        <v>4.79</v>
      </c>
      <c r="E11" s="223">
        <v>4.29</v>
      </c>
      <c r="F11" s="223">
        <v>3.59</v>
      </c>
      <c r="G11" s="223">
        <v>3.78</v>
      </c>
      <c r="H11" s="330">
        <v>3.89</v>
      </c>
      <c r="I11" s="314">
        <v>1.57</v>
      </c>
      <c r="J11" s="241">
        <v>3.98</v>
      </c>
      <c r="K11" s="24">
        <f t="shared" si="0"/>
        <v>1.57</v>
      </c>
      <c r="L11" s="246">
        <f t="shared" si="1"/>
        <v>4.79</v>
      </c>
      <c r="M11" s="247">
        <f t="shared" si="2"/>
        <v>205.09554140127386</v>
      </c>
    </row>
    <row r="12" spans="1:13" ht="15.75" thickBot="1">
      <c r="A12" s="257" t="s">
        <v>31</v>
      </c>
      <c r="B12" s="325">
        <v>9.35</v>
      </c>
      <c r="C12" s="299">
        <v>8.15</v>
      </c>
      <c r="D12" s="300">
        <v>8.99</v>
      </c>
      <c r="E12" s="305">
        <v>8.39</v>
      </c>
      <c r="F12" s="263">
        <v>8.99</v>
      </c>
      <c r="G12" s="299">
        <v>7.49</v>
      </c>
      <c r="H12" s="299">
        <v>6.89</v>
      </c>
      <c r="I12" s="314">
        <v>5.92</v>
      </c>
      <c r="J12" s="265">
        <v>7.98</v>
      </c>
      <c r="K12" s="262">
        <f t="shared" si="0"/>
        <v>5.92</v>
      </c>
      <c r="L12" s="262">
        <f t="shared" si="1"/>
        <v>9.35</v>
      </c>
      <c r="M12" s="301">
        <f t="shared" si="2"/>
        <v>57.939189189189193</v>
      </c>
    </row>
    <row r="13" spans="1:13" ht="15.75" thickBot="1">
      <c r="A13" s="237" t="s">
        <v>32</v>
      </c>
      <c r="B13" s="223">
        <v>24.29</v>
      </c>
      <c r="C13" s="313">
        <v>16.899999999999999</v>
      </c>
      <c r="D13" s="331">
        <v>21.98</v>
      </c>
      <c r="E13" s="223">
        <v>21.99</v>
      </c>
      <c r="F13" s="324">
        <v>25.9</v>
      </c>
      <c r="G13" s="244">
        <v>22.5</v>
      </c>
      <c r="H13" s="224">
        <v>19.989999999999998</v>
      </c>
      <c r="I13" s="227" t="s">
        <v>46</v>
      </c>
      <c r="J13" s="97">
        <v>23.9</v>
      </c>
      <c r="K13" s="24">
        <f>MIN(B13:J13)</f>
        <v>16.899999999999999</v>
      </c>
      <c r="L13" s="246">
        <f t="shared" si="1"/>
        <v>25.9</v>
      </c>
      <c r="M13" s="241">
        <f t="shared" si="2"/>
        <v>53.254437869822482</v>
      </c>
    </row>
    <row r="14" spans="1:13" ht="15.75" thickBot="1">
      <c r="A14" s="257" t="s">
        <v>35</v>
      </c>
      <c r="B14" s="260">
        <v>2.4900000000000002</v>
      </c>
      <c r="C14" s="258">
        <v>2.29</v>
      </c>
      <c r="D14" s="264">
        <v>2.29</v>
      </c>
      <c r="E14" s="258">
        <v>2.19</v>
      </c>
      <c r="F14" s="323">
        <v>2.78</v>
      </c>
      <c r="G14" s="299">
        <v>2.12</v>
      </c>
      <c r="H14" s="299">
        <v>2.2799999999999998</v>
      </c>
      <c r="I14" s="315">
        <v>2.09</v>
      </c>
      <c r="J14" s="258">
        <v>2.69</v>
      </c>
      <c r="K14" s="262">
        <f t="shared" si="0"/>
        <v>2.09</v>
      </c>
      <c r="L14" s="262">
        <f t="shared" si="1"/>
        <v>2.78</v>
      </c>
      <c r="M14" s="308">
        <f t="shared" si="2"/>
        <v>33.014354066985646</v>
      </c>
    </row>
    <row r="15" spans="1:13" ht="15.75" thickBot="1">
      <c r="A15" s="237" t="s">
        <v>13</v>
      </c>
      <c r="B15" s="223">
        <v>2.99</v>
      </c>
      <c r="C15" s="311">
        <v>1.59</v>
      </c>
      <c r="D15" s="227">
        <v>1.99</v>
      </c>
      <c r="E15" s="222">
        <v>3.39</v>
      </c>
      <c r="F15" s="323">
        <v>5.24</v>
      </c>
      <c r="G15" s="222">
        <v>1.98</v>
      </c>
      <c r="H15" s="222">
        <v>2.79</v>
      </c>
      <c r="I15" s="331">
        <v>1.69</v>
      </c>
      <c r="J15" s="242">
        <v>2.09</v>
      </c>
      <c r="K15" s="24">
        <f t="shared" si="0"/>
        <v>1.59</v>
      </c>
      <c r="L15" s="246">
        <f t="shared" si="1"/>
        <v>5.24</v>
      </c>
      <c r="M15" s="241">
        <f t="shared" si="2"/>
        <v>229.55974842767296</v>
      </c>
    </row>
    <row r="16" spans="1:13" ht="15.75" thickBot="1">
      <c r="A16" s="257" t="s">
        <v>14</v>
      </c>
      <c r="B16" s="258">
        <v>2.29</v>
      </c>
      <c r="C16" s="260">
        <v>1.35</v>
      </c>
      <c r="D16" s="259">
        <v>1.79</v>
      </c>
      <c r="E16" s="263">
        <v>1.98</v>
      </c>
      <c r="F16" s="263">
        <v>1.99</v>
      </c>
      <c r="G16" s="258">
        <v>1.89</v>
      </c>
      <c r="H16" s="302">
        <v>1.89</v>
      </c>
      <c r="I16" s="314">
        <v>1.25</v>
      </c>
      <c r="J16" s="320">
        <v>2.4900000000000002</v>
      </c>
      <c r="K16" s="262">
        <f t="shared" si="0"/>
        <v>1.25</v>
      </c>
      <c r="L16" s="262">
        <f t="shared" si="1"/>
        <v>2.4900000000000002</v>
      </c>
      <c r="M16" s="261">
        <f t="shared" si="2"/>
        <v>99.200000000000017</v>
      </c>
    </row>
    <row r="17" spans="1:13" ht="15.75" thickBot="1">
      <c r="A17" s="237" t="s">
        <v>15</v>
      </c>
      <c r="B17" s="328">
        <v>2.97</v>
      </c>
      <c r="C17" s="313">
        <v>2.75</v>
      </c>
      <c r="D17" s="227">
        <v>2.97</v>
      </c>
      <c r="E17" s="311">
        <v>2.75</v>
      </c>
      <c r="F17" s="222">
        <v>2.99</v>
      </c>
      <c r="G17" s="316">
        <v>2.75</v>
      </c>
      <c r="H17" s="224">
        <v>2.79</v>
      </c>
      <c r="I17" s="225">
        <v>2.88</v>
      </c>
      <c r="J17" s="320">
        <v>3.49</v>
      </c>
      <c r="K17" s="24">
        <f t="shared" si="0"/>
        <v>2.75</v>
      </c>
      <c r="L17" s="246">
        <f t="shared" si="1"/>
        <v>3.49</v>
      </c>
      <c r="M17" s="242">
        <f t="shared" si="2"/>
        <v>26.909090909090921</v>
      </c>
    </row>
    <row r="18" spans="1:13" ht="15.75" thickBot="1">
      <c r="A18" s="257" t="s">
        <v>16</v>
      </c>
      <c r="B18" s="258">
        <v>8.19</v>
      </c>
      <c r="C18" s="300" t="s">
        <v>46</v>
      </c>
      <c r="D18" s="306">
        <v>8.9</v>
      </c>
      <c r="E18" s="260">
        <v>8.49</v>
      </c>
      <c r="F18" s="325">
        <v>9.59</v>
      </c>
      <c r="G18" s="300" t="s">
        <v>46</v>
      </c>
      <c r="H18" s="313">
        <v>7.49</v>
      </c>
      <c r="I18" s="300" t="s">
        <v>46</v>
      </c>
      <c r="J18" s="301">
        <v>8.99</v>
      </c>
      <c r="K18" s="262">
        <f t="shared" si="0"/>
        <v>7.49</v>
      </c>
      <c r="L18" s="262">
        <f t="shared" si="1"/>
        <v>9.59</v>
      </c>
      <c r="M18" s="309">
        <f t="shared" si="2"/>
        <v>28.037383177570092</v>
      </c>
    </row>
    <row r="19" spans="1:13" ht="15.75" thickBot="1">
      <c r="A19" s="237" t="s">
        <v>17</v>
      </c>
      <c r="B19" s="222">
        <v>4.97</v>
      </c>
      <c r="C19" s="329">
        <v>4.8899999999999997</v>
      </c>
      <c r="D19" s="226">
        <v>4.97</v>
      </c>
      <c r="E19" s="223">
        <v>4.99</v>
      </c>
      <c r="F19" s="223">
        <v>4.6900000000000004</v>
      </c>
      <c r="G19" s="330">
        <v>3.69</v>
      </c>
      <c r="H19" s="223">
        <v>4.1900000000000004</v>
      </c>
      <c r="I19" s="314">
        <v>3.39</v>
      </c>
      <c r="J19" s="319">
        <v>5.79</v>
      </c>
      <c r="K19" s="24">
        <f t="shared" si="0"/>
        <v>3.39</v>
      </c>
      <c r="L19" s="246">
        <f t="shared" si="1"/>
        <v>5.79</v>
      </c>
      <c r="M19" s="241">
        <f t="shared" si="2"/>
        <v>70.796460176991161</v>
      </c>
    </row>
    <row r="20" spans="1:13" ht="15.75" thickBot="1">
      <c r="A20" s="257" t="s">
        <v>52</v>
      </c>
      <c r="B20" s="258">
        <v>6.59</v>
      </c>
      <c r="C20" s="313">
        <v>2.99</v>
      </c>
      <c r="D20" s="300">
        <v>6.45</v>
      </c>
      <c r="E20" s="323">
        <v>7.59</v>
      </c>
      <c r="F20" s="299">
        <v>7.25</v>
      </c>
      <c r="G20" s="302">
        <v>4.5</v>
      </c>
      <c r="H20" s="305">
        <v>5.99</v>
      </c>
      <c r="I20" s="304">
        <v>4.43</v>
      </c>
      <c r="J20" s="303">
        <v>5.99</v>
      </c>
      <c r="K20" s="262">
        <f t="shared" si="0"/>
        <v>2.99</v>
      </c>
      <c r="L20" s="262">
        <f t="shared" si="1"/>
        <v>7.59</v>
      </c>
      <c r="M20" s="261">
        <f t="shared" si="2"/>
        <v>153.84615384615384</v>
      </c>
    </row>
    <row r="21" spans="1:13" ht="15.75" thickBot="1">
      <c r="A21" s="237" t="s">
        <v>18</v>
      </c>
      <c r="B21" s="222">
        <v>2.15</v>
      </c>
      <c r="C21" s="224">
        <v>1.95</v>
      </c>
      <c r="D21" s="227">
        <v>2.15</v>
      </c>
      <c r="E21" s="324">
        <v>2.59</v>
      </c>
      <c r="F21" s="324">
        <v>2.59</v>
      </c>
      <c r="G21" s="223">
        <v>1.79</v>
      </c>
      <c r="H21" s="224">
        <v>1.99</v>
      </c>
      <c r="I21" s="314">
        <v>1.69</v>
      </c>
      <c r="J21" s="241">
        <v>2.35</v>
      </c>
      <c r="K21" s="24">
        <f t="shared" si="0"/>
        <v>1.69</v>
      </c>
      <c r="L21" s="246">
        <f t="shared" si="1"/>
        <v>2.59</v>
      </c>
      <c r="M21" s="247">
        <f t="shared" si="2"/>
        <v>53.254437869822482</v>
      </c>
    </row>
    <row r="22" spans="1:13" ht="15.75" thickBot="1">
      <c r="A22" s="257" t="s">
        <v>19</v>
      </c>
      <c r="B22" s="263">
        <v>1.89</v>
      </c>
      <c r="C22" s="311">
        <v>0.89</v>
      </c>
      <c r="D22" s="259">
        <v>2.75</v>
      </c>
      <c r="E22" s="258">
        <v>1.99</v>
      </c>
      <c r="F22" s="299">
        <v>2.39</v>
      </c>
      <c r="G22" s="305">
        <v>2.5</v>
      </c>
      <c r="H22" s="299">
        <v>2.19</v>
      </c>
      <c r="I22" s="304">
        <v>1.0900000000000001</v>
      </c>
      <c r="J22" s="320">
        <v>2.79</v>
      </c>
      <c r="K22" s="262">
        <f t="shared" si="0"/>
        <v>0.89</v>
      </c>
      <c r="L22" s="262">
        <f t="shared" si="1"/>
        <v>2.79</v>
      </c>
      <c r="M22" s="261">
        <f t="shared" si="2"/>
        <v>213.4831460674157</v>
      </c>
    </row>
    <row r="23" spans="1:13" ht="15.75" thickBot="1">
      <c r="A23" s="237" t="s">
        <v>20</v>
      </c>
      <c r="B23" s="223">
        <v>1.0900000000000001</v>
      </c>
      <c r="C23" s="311">
        <v>0.68</v>
      </c>
      <c r="D23" s="227">
        <v>1.0900000000000001</v>
      </c>
      <c r="E23" s="223">
        <v>1.29</v>
      </c>
      <c r="F23" s="223">
        <v>1.0900000000000001</v>
      </c>
      <c r="G23" s="222">
        <v>0.99</v>
      </c>
      <c r="H23" s="222">
        <v>1.0900000000000001</v>
      </c>
      <c r="I23" s="225">
        <v>0.69</v>
      </c>
      <c r="J23" s="319">
        <v>1.59</v>
      </c>
      <c r="K23" s="25">
        <f t="shared" si="0"/>
        <v>0.68</v>
      </c>
      <c r="L23" s="246">
        <f t="shared" si="1"/>
        <v>1.59</v>
      </c>
      <c r="M23" s="241">
        <f t="shared" si="2"/>
        <v>133.82352941176472</v>
      </c>
    </row>
    <row r="24" spans="1:13" ht="15.75" thickBot="1">
      <c r="A24" s="257" t="s">
        <v>60</v>
      </c>
      <c r="B24" s="299">
        <v>4.99</v>
      </c>
      <c r="C24" s="313">
        <v>1.45</v>
      </c>
      <c r="D24" s="266">
        <v>4.97</v>
      </c>
      <c r="E24" s="299">
        <v>3.39</v>
      </c>
      <c r="F24" s="299">
        <v>2.9</v>
      </c>
      <c r="G24" s="323">
        <v>5.6</v>
      </c>
      <c r="H24" s="302">
        <v>4.59</v>
      </c>
      <c r="I24" s="300">
        <v>1.55</v>
      </c>
      <c r="J24" s="301">
        <v>5.39</v>
      </c>
      <c r="K24" s="262">
        <f t="shared" si="0"/>
        <v>1.45</v>
      </c>
      <c r="L24" s="262">
        <f t="shared" si="1"/>
        <v>5.6</v>
      </c>
      <c r="M24" s="303">
        <f t="shared" si="2"/>
        <v>286.20689655172413</v>
      </c>
    </row>
    <row r="25" spans="1:13" ht="15.75" thickBot="1">
      <c r="A25" s="238" t="s">
        <v>30</v>
      </c>
      <c r="B25" s="326">
        <v>5.97</v>
      </c>
      <c r="C25" s="317">
        <v>3.99</v>
      </c>
      <c r="D25" s="243">
        <v>4.9800000000000004</v>
      </c>
      <c r="E25" s="228">
        <v>5.48</v>
      </c>
      <c r="F25" s="228">
        <v>6.59</v>
      </c>
      <c r="G25" s="228">
        <v>5.89</v>
      </c>
      <c r="H25" s="229">
        <v>4.79</v>
      </c>
      <c r="I25" s="229" t="s">
        <v>46</v>
      </c>
      <c r="J25" s="334">
        <v>6.99</v>
      </c>
      <c r="K25" s="26">
        <f t="shared" si="0"/>
        <v>3.99</v>
      </c>
      <c r="L25" s="248">
        <f t="shared" si="1"/>
        <v>6.99</v>
      </c>
      <c r="M25" s="249">
        <f t="shared" si="2"/>
        <v>75.187969924812023</v>
      </c>
    </row>
    <row r="26" spans="1:13" ht="15.75" thickBot="1">
      <c r="A26" s="239" t="s">
        <v>24</v>
      </c>
      <c r="B26" s="285">
        <f t="shared" ref="B26:J26" si="3">SUM(B4:B25)</f>
        <v>101.36000000000001</v>
      </c>
      <c r="C26" s="230">
        <f t="shared" si="3"/>
        <v>67.400000000000006</v>
      </c>
      <c r="D26" s="285">
        <f t="shared" si="3"/>
        <v>96.070000000000007</v>
      </c>
      <c r="E26" s="231">
        <f t="shared" si="3"/>
        <v>96.97</v>
      </c>
      <c r="F26" s="289">
        <f>SUM(F4:F25)</f>
        <v>108.79</v>
      </c>
      <c r="G26" s="232">
        <f>SUM(G4:G25)</f>
        <v>82.22999999999999</v>
      </c>
      <c r="H26" s="290">
        <f t="shared" si="3"/>
        <v>88.47</v>
      </c>
      <c r="I26" s="233">
        <f t="shared" si="3"/>
        <v>41.069999999999993</v>
      </c>
      <c r="J26" s="291">
        <f t="shared" si="3"/>
        <v>105.19</v>
      </c>
      <c r="K26" s="234"/>
      <c r="L26" s="234"/>
      <c r="M26" s="234"/>
    </row>
    <row r="27" spans="1:13" ht="15.75" thickBot="1">
      <c r="E27" s="4"/>
      <c r="F27" s="4"/>
    </row>
    <row r="28" spans="1:13" ht="15.75" thickBot="1">
      <c r="A28" s="344" t="s">
        <v>33</v>
      </c>
      <c r="B28" s="345"/>
      <c r="C28" s="345"/>
      <c r="D28" s="346"/>
      <c r="G28" s="50" t="s">
        <v>42</v>
      </c>
      <c r="H28" s="51"/>
      <c r="I28" s="51"/>
      <c r="J28" s="51"/>
      <c r="K28" s="52">
        <f>SUM(K4:K25)</f>
        <v>66.63000000000001</v>
      </c>
    </row>
    <row r="29" spans="1:13" ht="15.75" thickBot="1">
      <c r="A29" s="3" t="s">
        <v>44</v>
      </c>
      <c r="B29" s="32">
        <v>42888</v>
      </c>
      <c r="C29" s="32">
        <v>42919</v>
      </c>
      <c r="D29" s="31" t="s">
        <v>34</v>
      </c>
      <c r="G29" s="335" t="s">
        <v>43</v>
      </c>
      <c r="H29" s="336"/>
      <c r="I29" s="336"/>
      <c r="J29" s="336"/>
      <c r="K29" s="337">
        <f>SUM(L4:L25)</f>
        <v>118.64</v>
      </c>
    </row>
    <row r="30" spans="1:13">
      <c r="A30" s="53" t="s">
        <v>41</v>
      </c>
      <c r="B30" s="17">
        <v>67.650000000000006</v>
      </c>
      <c r="C30" s="41">
        <f>K28</f>
        <v>66.63000000000001</v>
      </c>
      <c r="D30" s="18">
        <f>((C30-B30)/B30)</f>
        <v>-1.50776053215077E-2</v>
      </c>
      <c r="J30" s="1" t="s">
        <v>25</v>
      </c>
      <c r="K30" s="43">
        <f>((K29-K28)/K28)</f>
        <v>0.78057931862524366</v>
      </c>
      <c r="L30" s="2"/>
    </row>
    <row r="31" spans="1:13" ht="15.75" thickBot="1">
      <c r="A31" s="338" t="s">
        <v>40</v>
      </c>
      <c r="B31" s="15">
        <v>121.09</v>
      </c>
      <c r="C31" s="42">
        <f>K29</f>
        <v>118.64</v>
      </c>
      <c r="D31" s="16">
        <f>((C31-B31)/B31)</f>
        <v>-2.0232884631266022E-2</v>
      </c>
    </row>
    <row r="33" spans="1:8">
      <c r="A33" s="30" t="s">
        <v>62</v>
      </c>
      <c r="B33" s="30"/>
      <c r="C33" s="30"/>
      <c r="D33" s="30"/>
      <c r="E33" s="30"/>
      <c r="F33" s="30"/>
      <c r="G33" s="30"/>
      <c r="H33" s="30"/>
    </row>
    <row r="34" spans="1:8">
      <c r="A34" s="30" t="s">
        <v>26</v>
      </c>
      <c r="B34" s="30"/>
      <c r="C34" s="30"/>
      <c r="D34" s="30"/>
      <c r="E34" s="30"/>
      <c r="F34" s="30"/>
      <c r="G34" s="30"/>
      <c r="H34" s="30"/>
    </row>
  </sheetData>
  <mergeCells count="4">
    <mergeCell ref="A1:M1"/>
    <mergeCell ref="A2:A3"/>
    <mergeCell ref="B2:J2"/>
    <mergeCell ref="A28:D28"/>
  </mergeCells>
  <printOptions horizontalCentered="1" verticalCentered="1"/>
  <pageMargins left="0.39370078740157483" right="0.39370078740157483" top="0.7874015748031496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Jan 17</vt:lpstr>
      <vt:lpstr>Fev 17</vt:lpstr>
      <vt:lpstr>Mar 17</vt:lpstr>
      <vt:lpstr>Abr 17</vt:lpstr>
      <vt:lpstr>Mai 17</vt:lpstr>
      <vt:lpstr>Jul 17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</dc:creator>
  <cp:lastModifiedBy>coelho.suellen</cp:lastModifiedBy>
  <cp:lastPrinted>2017-07-04T19:39:37Z</cp:lastPrinted>
  <dcterms:created xsi:type="dcterms:W3CDTF">2015-04-29T16:56:54Z</dcterms:created>
  <dcterms:modified xsi:type="dcterms:W3CDTF">2017-07-05T16:39:49Z</dcterms:modified>
</cp:coreProperties>
</file>